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19296" windowHeight="10032"/>
  </bookViews>
  <sheets>
    <sheet name="Indicatore tempestività pagamen" sheetId="1" r:id="rId1"/>
  </sheets>
  <calcPr calcId="125725"/>
</workbook>
</file>

<file path=xl/calcChain.xml><?xml version="1.0" encoding="utf-8"?>
<calcChain xmlns="http://schemas.openxmlformats.org/spreadsheetml/2006/main">
  <c r="F58" i="1"/>
  <c r="G41"/>
  <c r="H41"/>
  <c r="D55"/>
  <c r="G16"/>
  <c r="H16" s="1"/>
  <c r="G15"/>
  <c r="H15" s="1"/>
  <c r="G19"/>
  <c r="H19" s="1"/>
  <c r="G20"/>
  <c r="H20" s="1"/>
  <c r="G54" l="1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5"/>
  <c r="H45" s="1"/>
  <c r="G43"/>
  <c r="H43" s="1"/>
  <c r="G46"/>
  <c r="H46" s="1"/>
  <c r="G44"/>
  <c r="H44" s="1"/>
  <c r="G40"/>
  <c r="H40" s="1"/>
  <c r="G37"/>
  <c r="H37" s="1"/>
  <c r="G36"/>
  <c r="H36" s="1"/>
  <c r="G34"/>
  <c r="H34" s="1"/>
  <c r="G35"/>
  <c r="H35" s="1"/>
  <c r="G39"/>
  <c r="H39" s="1"/>
  <c r="G38"/>
  <c r="H38" s="1"/>
  <c r="G11"/>
  <c r="H11" s="1"/>
  <c r="G33"/>
  <c r="H33" s="1"/>
  <c r="G32"/>
  <c r="H32" s="1"/>
  <c r="G31"/>
  <c r="H31" s="1"/>
  <c r="G30"/>
  <c r="H30" s="1"/>
  <c r="G29"/>
  <c r="H29" s="1"/>
  <c r="G28"/>
  <c r="H28" s="1"/>
  <c r="G18"/>
  <c r="H18" s="1"/>
  <c r="G17"/>
  <c r="H17" s="1"/>
  <c r="G26"/>
  <c r="H26" s="1"/>
  <c r="G25"/>
  <c r="H25" s="1"/>
  <c r="G24"/>
  <c r="H24" s="1"/>
  <c r="G42"/>
  <c r="H42" s="1"/>
  <c r="G27"/>
  <c r="H27" s="1"/>
  <c r="G14"/>
  <c r="H14" s="1"/>
  <c r="G13"/>
  <c r="H13" s="1"/>
  <c r="G12"/>
  <c r="H12" s="1"/>
  <c r="G23"/>
  <c r="H23" s="1"/>
  <c r="G22"/>
  <c r="H22" s="1"/>
  <c r="G21"/>
  <c r="H21" s="1"/>
  <c r="G10"/>
  <c r="H10" s="1"/>
  <c r="G9"/>
  <c r="H9" s="1"/>
  <c r="G8" l="1"/>
  <c r="H8" s="1"/>
  <c r="H55" s="1"/>
</calcChain>
</file>

<file path=xl/sharedStrings.xml><?xml version="1.0" encoding="utf-8"?>
<sst xmlns="http://schemas.openxmlformats.org/spreadsheetml/2006/main" count="109" uniqueCount="78">
  <si>
    <t>TOTALE</t>
  </si>
  <si>
    <t>(IVA esclusa)</t>
  </si>
  <si>
    <t>(imponibile)</t>
  </si>
  <si>
    <t>INDICATORE DI TEMPESTIVITA' DEI PAGAMENTI:</t>
  </si>
  <si>
    <t>ISTITUTO COMPRENSIVO "SEBASTIANO TARICCO" - 12062 CHERASCO (CN)</t>
  </si>
  <si>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</si>
  <si>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</si>
  <si>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</si>
  <si>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</si>
  <si>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</si>
  <si>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</si>
  <si>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</si>
  <si>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DATA</t>
  </si>
  <si>
    <t>FORNITORE</t>
  </si>
  <si>
    <t>BI.EMME UFFICIO srl</t>
  </si>
  <si>
    <t>TECNOLOGIE DIGITALI srl</t>
  </si>
  <si>
    <t>POSTE ITALIANE SpA</t>
  </si>
  <si>
    <t>RABEZZANA SILVANO</t>
  </si>
  <si>
    <t>AUTOSERVIZI VIVALDA snc</t>
  </si>
  <si>
    <t>FRANCO VIAGGI srl</t>
  </si>
  <si>
    <t>IL PAPIRO srl</t>
  </si>
  <si>
    <t>IL TRIANGOLO sas</t>
  </si>
  <si>
    <t>4/PA</t>
  </si>
  <si>
    <t>5/PA</t>
  </si>
  <si>
    <t>6/PA</t>
  </si>
  <si>
    <t>INDICATORE TEMPESTIVITA' DEI PAGAMENTI - 1° TRIMESTRE 2017</t>
  </si>
  <si>
    <t>60/PA</t>
  </si>
  <si>
    <t>1/PA</t>
  </si>
  <si>
    <t>2016PA0016464</t>
  </si>
  <si>
    <t>ARUBA SpA</t>
  </si>
  <si>
    <t>V3-254</t>
  </si>
  <si>
    <t>BORGIONE CENTRO DIDATTICO srl</t>
  </si>
  <si>
    <t>00005/01</t>
  </si>
  <si>
    <t>00007/01</t>
  </si>
  <si>
    <t>8717026009</t>
  </si>
  <si>
    <t>01/17</t>
  </si>
  <si>
    <t>00013/01</t>
  </si>
  <si>
    <t>6 PA</t>
  </si>
  <si>
    <t>SDS srl</t>
  </si>
  <si>
    <t>000079/PA</t>
  </si>
  <si>
    <t>PIANETA POLARIS</t>
  </si>
  <si>
    <t>02/2017</t>
  </si>
  <si>
    <t>03/2017</t>
  </si>
  <si>
    <t>00022/01</t>
  </si>
  <si>
    <t>00023/01</t>
  </si>
  <si>
    <t>000021/PA</t>
  </si>
  <si>
    <t>000022/PA</t>
  </si>
  <si>
    <t>00024/01</t>
  </si>
  <si>
    <t>8717057883</t>
  </si>
  <si>
    <t>3/PA</t>
  </si>
  <si>
    <t>PA1700385</t>
  </si>
  <si>
    <t>DECATHLON ITALIA srl</t>
  </si>
  <si>
    <t>1</t>
  </si>
  <si>
    <t>AGO sas</t>
  </si>
  <si>
    <t>00143/2017/V18</t>
  </si>
  <si>
    <t>REKORDATA srl</t>
  </si>
  <si>
    <t>000014/17E</t>
  </si>
  <si>
    <t>S.A.C. srl</t>
  </si>
  <si>
    <t>7</t>
  </si>
  <si>
    <t>V3-5693</t>
  </si>
  <si>
    <t>V3-5692</t>
  </si>
  <si>
    <t>9/P</t>
  </si>
  <si>
    <t>5/P</t>
  </si>
  <si>
    <t>2017002342</t>
  </si>
  <si>
    <t>AMBIENTESCUOLA srl</t>
  </si>
  <si>
    <t>20174E08497</t>
  </si>
  <si>
    <t>GRUPPO SPAGGIARI SpA</t>
  </si>
  <si>
    <t>000207/PA</t>
  </si>
  <si>
    <t>10/P</t>
  </si>
  <si>
    <t>00043/01</t>
  </si>
  <si>
    <t>00044/01</t>
  </si>
  <si>
    <t>00045/01</t>
  </si>
  <si>
    <t>00046/01</t>
  </si>
  <si>
    <t>04/PA17</t>
  </si>
  <si>
    <t>MOVE ON S.S.D. A R.L.</t>
  </si>
  <si>
    <t>06/PA17</t>
  </si>
  <si>
    <t>07/PA17</t>
  </si>
  <si>
    <t>05/PA17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</si>
</sst>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color theme="4" tint="-0.499984740745262"/>
      <name val="Tahoma"/>
      <family val="2"/>
    </font>
    <font>
      <b/>
      <sz val="11"/>
      <color theme="4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topLeftCell="A46" zoomScaleNormal="100" workbookViewId="0">
      <selection activeCell="F59" sqref="F59"/>
    </sheetView>
  </sheetViews>
  <sheetFormatPr defaultColWidth="9.109375" defaultRowHeight="14.4"/>
  <cols>
    <col min="1" max="1" width="13.21875" style="1" customWidth="1"/>
    <col min="2" max="2" width="14.21875" style="1" customWidth="1"/>
    <col min="3" max="3" width="39.77734375" style="1" customWidth="1"/>
    <col min="4" max="4" width="16" style="1" customWidth="1"/>
    <col min="5" max="6" width="15.6640625" style="1" customWidth="1"/>
    <col min="7" max="7" width="11.5546875" style="1" customWidth="1"/>
    <col min="8" max="8" width="16" style="1" customWidth="1"/>
    <col min="9" max="16384" width="9.109375" style="1"/>
  </cols>
  <sheetData>
    <row r="1" spans="1:8">
      <c r="B1" s="22" t="s">
        <v>4</v>
      </c>
      <c r="C1" s="22"/>
      <c r="D1" s="23"/>
      <c r="E1" s="23"/>
      <c r="F1" s="23"/>
      <c r="G1" s="23"/>
      <c r="H1" s="23"/>
    </row>
    <row r="2" spans="1:8" ht="7.8" customHeight="1">
      <c r="A2" s="3"/>
      <c r="B2" s="3"/>
      <c r="C2" s="4"/>
      <c r="D2" s="4"/>
      <c r="E2" s="4"/>
      <c r="F2" s="4"/>
      <c r="G2" s="4"/>
      <c r="H2" s="4"/>
    </row>
    <row r="3" spans="1:8">
      <c r="B3" s="22" t="s">
        <v>25</v>
      </c>
      <c r="C3" s="22"/>
      <c r="D3" s="23"/>
      <c r="E3" s="23"/>
      <c r="F3" s="23"/>
      <c r="G3" s="23"/>
      <c r="H3" s="23"/>
    </row>
    <row r="4" spans="1:8">
      <c r="A4" s="5"/>
      <c r="B4" s="5"/>
      <c r="C4" s="5"/>
      <c r="D4" s="5"/>
      <c r="E4" s="5"/>
      <c r="F4" s="5"/>
      <c r="G4" s="5"/>
      <c r="H4" s="5"/>
    </row>
    <row r="5" spans="1:8" ht="24" customHeight="1">
      <c r="A5" s="26" t="s">
        <v>5</v>
      </c>
      <c r="B5" s="27"/>
      <c r="C5" s="27"/>
      <c r="D5" s="27"/>
      <c r="E5" s="27"/>
      <c r="F5" s="28"/>
      <c r="G5" s="11"/>
      <c r="H5" s="6"/>
    </row>
    <row r="6" spans="1:8" ht="31.2" customHeight="1">
      <c r="A6" s="24" t="s">
        <v>12</v>
      </c>
      <c r="B6" s="29" t="s">
        <v>6</v>
      </c>
      <c r="C6" s="29" t="s">
        <v>13</v>
      </c>
      <c r="D6" s="12" t="s">
        <v>7</v>
      </c>
      <c r="E6" s="29" t="s">
        <v>8</v>
      </c>
      <c r="F6" s="12" t="s">
        <v>9</v>
      </c>
      <c r="G6" s="29" t="s">
        <v>10</v>
      </c>
      <c r="H6" s="36" t="s">
        <v>11</v>
      </c>
    </row>
    <row r="7" spans="1:8" ht="18" customHeight="1">
      <c r="A7" s="25"/>
      <c r="B7" s="38"/>
      <c r="C7" s="30"/>
      <c r="D7" s="13" t="s">
        <v>1</v>
      </c>
      <c r="E7" s="38"/>
      <c r="F7" s="13" t="s">
        <v>2</v>
      </c>
      <c r="G7" s="38"/>
      <c r="H7" s="37"/>
    </row>
    <row r="8" spans="1:8">
      <c r="A8" s="8">
        <v>42734</v>
      </c>
      <c r="B8" s="14" t="s">
        <v>26</v>
      </c>
      <c r="C8" s="7" t="s">
        <v>15</v>
      </c>
      <c r="D8" s="7">
        <v>45</v>
      </c>
      <c r="E8" s="8">
        <v>42775</v>
      </c>
      <c r="F8" s="8">
        <v>42766</v>
      </c>
      <c r="G8" s="9">
        <f t="shared" ref="G8" si="0">IF(AND(E8&lt;&gt;"",F8&lt;&gt;""),F8-E8,"")</f>
        <v>-9</v>
      </c>
      <c r="H8" s="10">
        <f t="shared" ref="H8" si="1">IF(AND(G8&lt;&gt;"",D8&lt;&gt;""),G8*D8,"")</f>
        <v>-405</v>
      </c>
    </row>
    <row r="9" spans="1:8">
      <c r="A9" s="8">
        <v>42735</v>
      </c>
      <c r="B9" s="14" t="s">
        <v>28</v>
      </c>
      <c r="C9" s="7" t="s">
        <v>29</v>
      </c>
      <c r="D9" s="7">
        <v>26.49</v>
      </c>
      <c r="E9" s="8">
        <v>42794</v>
      </c>
      <c r="F9" s="8">
        <v>42766</v>
      </c>
      <c r="G9" s="9">
        <f t="shared" ref="G9" si="2">IF(AND(E9&lt;&gt;"",F9&lt;&gt;""),F9-E9,"")</f>
        <v>-28</v>
      </c>
      <c r="H9" s="10">
        <f t="shared" ref="H9" si="3">IF(AND(G9&lt;&gt;"",D9&lt;&gt;""),G9*D9,"")</f>
        <v>-741.71999999999991</v>
      </c>
    </row>
    <row r="10" spans="1:8">
      <c r="A10" s="8">
        <v>42746</v>
      </c>
      <c r="B10" s="14" t="s">
        <v>30</v>
      </c>
      <c r="C10" s="7" t="s">
        <v>31</v>
      </c>
      <c r="D10" s="7">
        <v>90.37</v>
      </c>
      <c r="E10" s="8">
        <v>42788</v>
      </c>
      <c r="F10" s="8">
        <v>42766</v>
      </c>
      <c r="G10" s="9">
        <f t="shared" ref="G10:G12" si="4">IF(AND(E10&lt;&gt;"",F10&lt;&gt;""),F10-E10,"")</f>
        <v>-22</v>
      </c>
      <c r="H10" s="10">
        <f t="shared" ref="H10:H12" si="5">IF(AND(G10&lt;&gt;"",D10&lt;&gt;""),G10*D10,"")</f>
        <v>-1988.14</v>
      </c>
    </row>
    <row r="11" spans="1:8">
      <c r="A11" s="8">
        <v>42748</v>
      </c>
      <c r="B11" s="14" t="s">
        <v>27</v>
      </c>
      <c r="C11" s="7" t="s">
        <v>18</v>
      </c>
      <c r="D11" s="7">
        <v>163.63999999999999</v>
      </c>
      <c r="E11" s="8">
        <v>42781</v>
      </c>
      <c r="F11" s="8">
        <v>42766</v>
      </c>
      <c r="G11" s="9">
        <f t="shared" ref="G11" si="6">IF(AND(E11&lt;&gt;"",F11&lt;&gt;""),F11-E11,"")</f>
        <v>-15</v>
      </c>
      <c r="H11" s="10">
        <f t="shared" ref="H11" si="7">IF(AND(G11&lt;&gt;"",D11&lt;&gt;""),G11*D11,"")</f>
        <v>-2454.6</v>
      </c>
    </row>
    <row r="12" spans="1:8">
      <c r="A12" s="8">
        <v>42748</v>
      </c>
      <c r="B12" s="14" t="s">
        <v>52</v>
      </c>
      <c r="C12" s="7" t="s">
        <v>53</v>
      </c>
      <c r="D12" s="7">
        <v>257.89</v>
      </c>
      <c r="E12" s="8">
        <v>42820</v>
      </c>
      <c r="F12" s="8">
        <v>42793</v>
      </c>
      <c r="G12" s="9">
        <f t="shared" si="4"/>
        <v>-27</v>
      </c>
      <c r="H12" s="10">
        <f t="shared" si="5"/>
        <v>-6963.03</v>
      </c>
    </row>
    <row r="13" spans="1:8">
      <c r="A13" s="8">
        <v>42763</v>
      </c>
      <c r="B13" s="14" t="s">
        <v>32</v>
      </c>
      <c r="C13" s="7" t="s">
        <v>17</v>
      </c>
      <c r="D13" s="7">
        <v>72.73</v>
      </c>
      <c r="E13" s="8">
        <v>42793</v>
      </c>
      <c r="F13" s="8">
        <v>42766</v>
      </c>
      <c r="G13" s="9">
        <f>IF(AND(E13&lt;&gt;"",F13&lt;&gt;""),F13-E13,"")</f>
        <v>-27</v>
      </c>
      <c r="H13" s="10">
        <f>IF(AND(G13&lt;&gt;"",D13&lt;&gt;""),G13*D13,"")</f>
        <v>-1963.71</v>
      </c>
    </row>
    <row r="14" spans="1:8">
      <c r="A14" s="8">
        <v>42763</v>
      </c>
      <c r="B14" s="14" t="s">
        <v>33</v>
      </c>
      <c r="C14" s="7" t="s">
        <v>17</v>
      </c>
      <c r="D14" s="7">
        <v>48</v>
      </c>
      <c r="E14" s="8">
        <v>42793</v>
      </c>
      <c r="F14" s="8">
        <v>42766</v>
      </c>
      <c r="G14" s="9">
        <f>IF(AND(E14&lt;&gt;"",F14&lt;&gt;""),F14-E14,"")</f>
        <v>-27</v>
      </c>
      <c r="H14" s="10">
        <f>IF(AND(G14&lt;&gt;"",D14&lt;&gt;""),G14*D14,"")</f>
        <v>-1296</v>
      </c>
    </row>
    <row r="15" spans="1:8">
      <c r="A15" s="8">
        <v>42765</v>
      </c>
      <c r="B15" s="14" t="s">
        <v>45</v>
      </c>
      <c r="C15" s="7" t="s">
        <v>14</v>
      </c>
      <c r="D15" s="20">
        <v>207</v>
      </c>
      <c r="E15" s="21">
        <v>42817</v>
      </c>
      <c r="F15" s="21">
        <v>42793</v>
      </c>
      <c r="G15" s="9">
        <f t="shared" ref="G15:G16" si="8">IF(AND(E15&lt;&gt;"",F15&lt;&gt;""),F15-E15,"")</f>
        <v>-24</v>
      </c>
      <c r="H15" s="10">
        <f t="shared" ref="H15:H16" si="9">IF(AND(G15&lt;&gt;"",D15&lt;&gt;""),G15*D15,"")</f>
        <v>-4968</v>
      </c>
    </row>
    <row r="16" spans="1:8">
      <c r="A16" s="8">
        <v>42765</v>
      </c>
      <c r="B16" s="14" t="s">
        <v>46</v>
      </c>
      <c r="C16" s="7" t="s">
        <v>14</v>
      </c>
      <c r="D16" s="20">
        <v>416.79</v>
      </c>
      <c r="E16" s="21">
        <v>42817</v>
      </c>
      <c r="F16" s="21">
        <v>42793</v>
      </c>
      <c r="G16" s="9">
        <f t="shared" si="8"/>
        <v>-24</v>
      </c>
      <c r="H16" s="10">
        <f t="shared" si="9"/>
        <v>-10002.960000000001</v>
      </c>
    </row>
    <row r="17" spans="1:8">
      <c r="A17" s="8">
        <v>42766</v>
      </c>
      <c r="B17" s="14" t="s">
        <v>34</v>
      </c>
      <c r="C17" s="7" t="s">
        <v>16</v>
      </c>
      <c r="D17" s="7">
        <v>34.57</v>
      </c>
      <c r="E17" s="8">
        <v>42796</v>
      </c>
      <c r="F17" s="8">
        <v>42786</v>
      </c>
      <c r="G17" s="9">
        <f>IF(AND(E17&lt;&gt;"",F17&lt;&gt;""),F17-E17,"")</f>
        <v>-10</v>
      </c>
      <c r="H17" s="10">
        <f>IF(AND(G17&lt;&gt;"",D17&lt;&gt;""),G17*D17,"")</f>
        <v>-345.7</v>
      </c>
    </row>
    <row r="18" spans="1:8">
      <c r="A18" s="8">
        <v>42766</v>
      </c>
      <c r="B18" s="14" t="s">
        <v>35</v>
      </c>
      <c r="C18" s="7" t="s">
        <v>19</v>
      </c>
      <c r="D18" s="7">
        <v>180</v>
      </c>
      <c r="E18" s="8">
        <v>42797</v>
      </c>
      <c r="F18" s="8">
        <v>42786</v>
      </c>
      <c r="G18" s="9">
        <f>IF(AND(E18&lt;&gt;"",F18&lt;&gt;""),F18-E18,"")</f>
        <v>-11</v>
      </c>
      <c r="H18" s="10">
        <f>IF(AND(G18&lt;&gt;"",D18&lt;&gt;""),G18*D18,"")</f>
        <v>-1980</v>
      </c>
    </row>
    <row r="19" spans="1:8">
      <c r="A19" s="8">
        <v>42766</v>
      </c>
      <c r="B19" s="14" t="s">
        <v>36</v>
      </c>
      <c r="C19" s="7" t="s">
        <v>17</v>
      </c>
      <c r="D19" s="7">
        <v>109.09</v>
      </c>
      <c r="E19" s="8">
        <v>42797</v>
      </c>
      <c r="F19" s="8">
        <v>42786</v>
      </c>
      <c r="G19" s="9">
        <f>IF(AND(E19&lt;&gt;"",F19&lt;&gt;""),F19-E19,"")</f>
        <v>-11</v>
      </c>
      <c r="H19" s="10">
        <f>IF(AND(G19&lt;&gt;"",D19&lt;&gt;""),G19*D19,"")</f>
        <v>-1199.99</v>
      </c>
    </row>
    <row r="20" spans="1:8">
      <c r="A20" s="8">
        <v>42769</v>
      </c>
      <c r="B20" s="14" t="s">
        <v>37</v>
      </c>
      <c r="C20" s="7" t="s">
        <v>38</v>
      </c>
      <c r="D20" s="7">
        <v>145</v>
      </c>
      <c r="E20" s="8">
        <v>42804</v>
      </c>
      <c r="F20" s="8">
        <v>42790</v>
      </c>
      <c r="G20" s="9">
        <f>IF(AND(E20&lt;&gt;"",F20&lt;&gt;""),F20-E20,"")</f>
        <v>-14</v>
      </c>
      <c r="H20" s="10">
        <f>IF(AND(G20&lt;&gt;"",D20&lt;&gt;""),G20*D20,"")</f>
        <v>-2030</v>
      </c>
    </row>
    <row r="21" spans="1:8">
      <c r="A21" s="8">
        <v>42772</v>
      </c>
      <c r="B21" s="14" t="s">
        <v>39</v>
      </c>
      <c r="C21" s="7" t="s">
        <v>20</v>
      </c>
      <c r="D21" s="7">
        <v>167.93</v>
      </c>
      <c r="E21" s="8">
        <v>42804</v>
      </c>
      <c r="F21" s="8">
        <v>42786</v>
      </c>
      <c r="G21" s="9">
        <f t="shared" ref="G21:G22" si="10">IF(AND(E21&lt;&gt;"",F21&lt;&gt;""),F21-E21,"")</f>
        <v>-18</v>
      </c>
      <c r="H21" s="10">
        <f t="shared" ref="H21:H22" si="11">IF(AND(G21&lt;&gt;"",D21&lt;&gt;""),G21*D21,"")</f>
        <v>-3022.7400000000002</v>
      </c>
    </row>
    <row r="22" spans="1:8">
      <c r="A22" s="8">
        <v>42781</v>
      </c>
      <c r="B22" s="14" t="s">
        <v>22</v>
      </c>
      <c r="C22" s="7" t="s">
        <v>40</v>
      </c>
      <c r="D22" s="7">
        <v>7020</v>
      </c>
      <c r="E22" s="8">
        <v>42812</v>
      </c>
      <c r="F22" s="8">
        <v>42790</v>
      </c>
      <c r="G22" s="9">
        <f t="shared" si="10"/>
        <v>-22</v>
      </c>
      <c r="H22" s="10">
        <f t="shared" si="11"/>
        <v>-154440</v>
      </c>
    </row>
    <row r="23" spans="1:8">
      <c r="A23" s="8">
        <v>42783</v>
      </c>
      <c r="B23" s="14" t="s">
        <v>62</v>
      </c>
      <c r="C23" s="7" t="s">
        <v>21</v>
      </c>
      <c r="D23" s="7">
        <v>133.78</v>
      </c>
      <c r="E23" s="8">
        <v>42813</v>
      </c>
      <c r="F23" s="8">
        <v>42790</v>
      </c>
      <c r="G23" s="9">
        <f t="shared" ref="G23:G24" si="12">IF(AND(E23&lt;&gt;"",F23&lt;&gt;""),F23-E23,"")</f>
        <v>-23</v>
      </c>
      <c r="H23" s="10">
        <f t="shared" ref="H23:H24" si="13">IF(AND(G23&lt;&gt;"",D23&lt;&gt;""),G23*D23,"")</f>
        <v>-3076.94</v>
      </c>
    </row>
    <row r="24" spans="1:8">
      <c r="A24" s="8">
        <v>42786</v>
      </c>
      <c r="B24" s="14" t="s">
        <v>41</v>
      </c>
      <c r="C24" s="7" t="s">
        <v>19</v>
      </c>
      <c r="D24" s="7">
        <v>265</v>
      </c>
      <c r="E24" s="8">
        <v>42816</v>
      </c>
      <c r="F24" s="8">
        <v>42790</v>
      </c>
      <c r="G24" s="9">
        <f t="shared" si="12"/>
        <v>-26</v>
      </c>
      <c r="H24" s="10">
        <f t="shared" si="13"/>
        <v>-6890</v>
      </c>
    </row>
    <row r="25" spans="1:8">
      <c r="A25" s="8">
        <v>42786</v>
      </c>
      <c r="B25" s="14" t="s">
        <v>42</v>
      </c>
      <c r="C25" s="7" t="s">
        <v>19</v>
      </c>
      <c r="D25" s="7">
        <v>180</v>
      </c>
      <c r="E25" s="8">
        <v>42816</v>
      </c>
      <c r="F25" s="8">
        <v>42790</v>
      </c>
      <c r="G25" s="9">
        <f t="shared" ref="G25" si="14">IF(AND(E25&lt;&gt;"",F25&lt;&gt;""),F25-E25,"")</f>
        <v>-26</v>
      </c>
      <c r="H25" s="10">
        <f t="shared" ref="H25" si="15">IF(AND(G25&lt;&gt;"",D25&lt;&gt;""),G25*D25,"")</f>
        <v>-4680</v>
      </c>
    </row>
    <row r="26" spans="1:8">
      <c r="A26" s="8">
        <v>42786</v>
      </c>
      <c r="B26" s="14" t="s">
        <v>43</v>
      </c>
      <c r="C26" s="7" t="s">
        <v>17</v>
      </c>
      <c r="D26" s="7">
        <v>263.64</v>
      </c>
      <c r="E26" s="8">
        <v>42816</v>
      </c>
      <c r="F26" s="8">
        <v>42790</v>
      </c>
      <c r="G26" s="9">
        <f>IF(AND(E26&lt;&gt;"",F26&lt;&gt;""),F26-E26,"")</f>
        <v>-26</v>
      </c>
      <c r="H26" s="10">
        <f>IF(AND(G26&lt;&gt;"",D26&lt;&gt;""),G26*D26,"")</f>
        <v>-6854.6399999999994</v>
      </c>
    </row>
    <row r="27" spans="1:8">
      <c r="A27" s="8">
        <v>42786</v>
      </c>
      <c r="B27" s="14" t="s">
        <v>44</v>
      </c>
      <c r="C27" s="7" t="s">
        <v>17</v>
      </c>
      <c r="D27" s="7">
        <v>263.64</v>
      </c>
      <c r="E27" s="8">
        <v>42816</v>
      </c>
      <c r="F27" s="8">
        <v>42790</v>
      </c>
      <c r="G27" s="9">
        <f t="shared" ref="G27:G43" si="16">IF(AND(E27&lt;&gt;"",F27&lt;&gt;""),F27-E27,"")</f>
        <v>-26</v>
      </c>
      <c r="H27" s="10">
        <f t="shared" ref="H27:H43" si="17">IF(AND(G27&lt;&gt;"",D27&lt;&gt;""),G27*D27,"")</f>
        <v>-6854.6399999999994</v>
      </c>
    </row>
    <row r="28" spans="1:8">
      <c r="A28" s="8">
        <v>42787</v>
      </c>
      <c r="B28" s="14" t="s">
        <v>47</v>
      </c>
      <c r="C28" s="7" t="s">
        <v>17</v>
      </c>
      <c r="D28" s="7">
        <v>48</v>
      </c>
      <c r="E28" s="8">
        <v>42817</v>
      </c>
      <c r="F28" s="8">
        <v>42793</v>
      </c>
      <c r="G28" s="9">
        <f t="shared" ref="G28" si="18">IF(AND(E28&lt;&gt;"",F28&lt;&gt;""),F28-E28,"")</f>
        <v>-24</v>
      </c>
      <c r="H28" s="10">
        <f t="shared" ref="H28" si="19">IF(AND(G28&lt;&gt;"",D28&lt;&gt;""),G28*D28,"")</f>
        <v>-1152</v>
      </c>
    </row>
    <row r="29" spans="1:8">
      <c r="A29" s="8">
        <v>42789</v>
      </c>
      <c r="B29" s="14" t="s">
        <v>48</v>
      </c>
      <c r="C29" s="7" t="s">
        <v>16</v>
      </c>
      <c r="D29" s="7">
        <v>70.849999999999994</v>
      </c>
      <c r="E29" s="8">
        <v>42819</v>
      </c>
      <c r="F29" s="8">
        <v>42793</v>
      </c>
      <c r="G29" s="9">
        <f>IF(AND(E29&lt;&gt;"",F29&lt;&gt;""),F29-E29,"")</f>
        <v>-26</v>
      </c>
      <c r="H29" s="10">
        <f>IF(AND(G29&lt;&gt;"",D29&lt;&gt;""),G29*D29,"")</f>
        <v>-1842.1</v>
      </c>
    </row>
    <row r="30" spans="1:8">
      <c r="A30" s="8">
        <v>42789</v>
      </c>
      <c r="B30" s="14" t="s">
        <v>49</v>
      </c>
      <c r="C30" s="7" t="s">
        <v>18</v>
      </c>
      <c r="D30" s="7">
        <v>195.45</v>
      </c>
      <c r="E30" s="8">
        <v>42819</v>
      </c>
      <c r="F30" s="8">
        <v>42793</v>
      </c>
      <c r="G30" s="9">
        <f t="shared" ref="G30" si="20">IF(AND(E30&lt;&gt;"",F30&lt;&gt;""),F30-E30,"")</f>
        <v>-26</v>
      </c>
      <c r="H30" s="10">
        <f t="shared" ref="H30" si="21">IF(AND(G30&lt;&gt;"",D30&lt;&gt;""),G30*D30,"")</f>
        <v>-5081.7</v>
      </c>
    </row>
    <row r="31" spans="1:8">
      <c r="A31" s="8">
        <v>42789</v>
      </c>
      <c r="B31" s="14" t="s">
        <v>22</v>
      </c>
      <c r="C31" s="7" t="s">
        <v>18</v>
      </c>
      <c r="D31" s="7">
        <v>263.64</v>
      </c>
      <c r="E31" s="8">
        <v>42819</v>
      </c>
      <c r="F31" s="8">
        <v>42793</v>
      </c>
      <c r="G31" s="9">
        <f t="shared" ref="G31:G41" si="22">IF(AND(E31&lt;&gt;"",F31&lt;&gt;""),F31-E31,"")</f>
        <v>-26</v>
      </c>
      <c r="H31" s="10">
        <f t="shared" ref="H31:H41" si="23">IF(AND(G31&lt;&gt;"",D31&lt;&gt;""),G31*D31,"")</f>
        <v>-6854.6399999999994</v>
      </c>
    </row>
    <row r="32" spans="1:8">
      <c r="A32" s="8">
        <v>42789</v>
      </c>
      <c r="B32" s="14" t="s">
        <v>50</v>
      </c>
      <c r="C32" s="7" t="s">
        <v>51</v>
      </c>
      <c r="D32" s="7">
        <v>62.28</v>
      </c>
      <c r="E32" s="8">
        <v>42824</v>
      </c>
      <c r="F32" s="8">
        <v>42824</v>
      </c>
      <c r="G32" s="9">
        <f t="shared" si="22"/>
        <v>0</v>
      </c>
      <c r="H32" s="10">
        <f t="shared" si="23"/>
        <v>0</v>
      </c>
    </row>
    <row r="33" spans="1:8">
      <c r="A33" s="8">
        <v>42793</v>
      </c>
      <c r="B33" s="14" t="s">
        <v>54</v>
      </c>
      <c r="C33" s="7" t="s">
        <v>55</v>
      </c>
      <c r="D33" s="7">
        <v>100</v>
      </c>
      <c r="E33" s="8">
        <v>42825</v>
      </c>
      <c r="F33" s="8">
        <v>42794</v>
      </c>
      <c r="G33" s="9">
        <f t="shared" si="22"/>
        <v>-31</v>
      </c>
      <c r="H33" s="10">
        <f t="shared" si="23"/>
        <v>-3100</v>
      </c>
    </row>
    <row r="34" spans="1:8">
      <c r="A34" s="8">
        <v>42794</v>
      </c>
      <c r="B34" s="14" t="s">
        <v>49</v>
      </c>
      <c r="C34" s="7" t="s">
        <v>15</v>
      </c>
      <c r="D34" s="7">
        <v>165</v>
      </c>
      <c r="E34" s="8">
        <v>42833</v>
      </c>
      <c r="F34" s="8">
        <v>42824</v>
      </c>
      <c r="G34" s="9">
        <f t="shared" ref="G34" si="24">IF(AND(E34&lt;&gt;"",F34&lt;&gt;""),F34-E34,"")</f>
        <v>-9</v>
      </c>
      <c r="H34" s="10">
        <f t="shared" ref="H34" si="25">IF(AND(G34&lt;&gt;"",D34&lt;&gt;""),G34*D34,"")</f>
        <v>-1485</v>
      </c>
    </row>
    <row r="35" spans="1:8">
      <c r="A35" s="8">
        <v>42794</v>
      </c>
      <c r="B35" s="14" t="s">
        <v>22</v>
      </c>
      <c r="C35" s="7" t="s">
        <v>15</v>
      </c>
      <c r="D35" s="7">
        <v>132</v>
      </c>
      <c r="E35" s="8">
        <v>42833</v>
      </c>
      <c r="F35" s="8">
        <v>42824</v>
      </c>
      <c r="G35" s="9">
        <f t="shared" si="22"/>
        <v>-9</v>
      </c>
      <c r="H35" s="10">
        <f t="shared" si="23"/>
        <v>-1188</v>
      </c>
    </row>
    <row r="36" spans="1:8">
      <c r="A36" s="8">
        <v>42796</v>
      </c>
      <c r="B36" s="14" t="s">
        <v>59</v>
      </c>
      <c r="C36" s="7" t="s">
        <v>31</v>
      </c>
      <c r="D36" s="7">
        <v>140.53</v>
      </c>
      <c r="E36" s="8">
        <v>42835</v>
      </c>
      <c r="F36" s="8">
        <v>42824</v>
      </c>
      <c r="G36" s="9">
        <f t="shared" si="22"/>
        <v>-11</v>
      </c>
      <c r="H36" s="10">
        <f t="shared" si="23"/>
        <v>-1545.83</v>
      </c>
    </row>
    <row r="37" spans="1:8">
      <c r="A37" s="8">
        <v>42796</v>
      </c>
      <c r="B37" s="14" t="s">
        <v>60</v>
      </c>
      <c r="C37" s="7" t="s">
        <v>31</v>
      </c>
      <c r="D37" s="7">
        <v>460.1</v>
      </c>
      <c r="E37" s="8">
        <v>42835</v>
      </c>
      <c r="F37" s="8">
        <v>42824</v>
      </c>
      <c r="G37" s="9">
        <f t="shared" ref="G37" si="26">IF(AND(E37&lt;&gt;"",F37&lt;&gt;""),F37-E37,"")</f>
        <v>-11</v>
      </c>
      <c r="H37" s="10">
        <f t="shared" ref="H37" si="27">IF(AND(G37&lt;&gt;"",D37&lt;&gt;""),G37*D37,"")</f>
        <v>-5061.1000000000004</v>
      </c>
    </row>
    <row r="38" spans="1:8">
      <c r="A38" s="8">
        <v>42802</v>
      </c>
      <c r="B38" s="14" t="s">
        <v>56</v>
      </c>
      <c r="C38" s="7" t="s">
        <v>57</v>
      </c>
      <c r="D38" s="7">
        <v>1250</v>
      </c>
      <c r="E38" s="8">
        <v>42855</v>
      </c>
      <c r="F38" s="8">
        <v>42824</v>
      </c>
      <c r="G38" s="9">
        <f t="shared" si="22"/>
        <v>-31</v>
      </c>
      <c r="H38" s="10">
        <f t="shared" si="23"/>
        <v>-38750</v>
      </c>
    </row>
    <row r="39" spans="1:8">
      <c r="A39" s="8">
        <v>42804</v>
      </c>
      <c r="B39" s="14" t="s">
        <v>58</v>
      </c>
      <c r="C39" s="7" t="s">
        <v>53</v>
      </c>
      <c r="D39" s="7">
        <v>102.48</v>
      </c>
      <c r="E39" s="8">
        <v>42855</v>
      </c>
      <c r="F39" s="8">
        <v>42824</v>
      </c>
      <c r="G39" s="9">
        <f t="shared" si="22"/>
        <v>-31</v>
      </c>
      <c r="H39" s="10">
        <f t="shared" si="23"/>
        <v>-3176.88</v>
      </c>
    </row>
    <row r="40" spans="1:8">
      <c r="A40" s="8">
        <v>42804</v>
      </c>
      <c r="B40" s="14" t="s">
        <v>61</v>
      </c>
      <c r="C40" s="7" t="s">
        <v>21</v>
      </c>
      <c r="D40" s="7">
        <v>367.31</v>
      </c>
      <c r="E40" s="8">
        <v>42835</v>
      </c>
      <c r="F40" s="8">
        <v>42824</v>
      </c>
      <c r="G40" s="9">
        <f t="shared" si="22"/>
        <v>-11</v>
      </c>
      <c r="H40" s="10">
        <f t="shared" si="23"/>
        <v>-4040.41</v>
      </c>
    </row>
    <row r="41" spans="1:8">
      <c r="A41" s="8">
        <v>42807</v>
      </c>
      <c r="B41" s="14" t="s">
        <v>65</v>
      </c>
      <c r="C41" s="7" t="s">
        <v>66</v>
      </c>
      <c r="D41" s="7">
        <v>75.72</v>
      </c>
      <c r="E41" s="8">
        <v>42867</v>
      </c>
      <c r="F41" s="8">
        <v>42824</v>
      </c>
      <c r="G41" s="9">
        <f t="shared" si="22"/>
        <v>-43</v>
      </c>
      <c r="H41" s="10">
        <f t="shared" si="23"/>
        <v>-3255.96</v>
      </c>
    </row>
    <row r="42" spans="1:8">
      <c r="A42" s="8">
        <v>42808</v>
      </c>
      <c r="B42" s="14" t="s">
        <v>63</v>
      </c>
      <c r="C42" s="7" t="s">
        <v>64</v>
      </c>
      <c r="D42" s="7">
        <v>5.5</v>
      </c>
      <c r="E42" s="8">
        <v>42838</v>
      </c>
      <c r="F42" s="8">
        <v>42824</v>
      </c>
      <c r="G42" s="9">
        <f t="shared" si="16"/>
        <v>-14</v>
      </c>
      <c r="H42" s="10">
        <f t="shared" si="17"/>
        <v>-77</v>
      </c>
    </row>
    <row r="43" spans="1:8">
      <c r="A43" s="8">
        <v>42808</v>
      </c>
      <c r="B43" s="14" t="s">
        <v>23</v>
      </c>
      <c r="C43" s="7" t="s">
        <v>18</v>
      </c>
      <c r="D43" s="7">
        <v>705.45</v>
      </c>
      <c r="E43" s="8">
        <v>42838</v>
      </c>
      <c r="F43" s="8">
        <v>42824</v>
      </c>
      <c r="G43" s="9">
        <f t="shared" si="16"/>
        <v>-14</v>
      </c>
      <c r="H43" s="10">
        <f t="shared" si="17"/>
        <v>-9876.3000000000011</v>
      </c>
    </row>
    <row r="44" spans="1:8">
      <c r="A44" s="8">
        <v>42810</v>
      </c>
      <c r="B44" s="14" t="s">
        <v>67</v>
      </c>
      <c r="C44" s="7" t="s">
        <v>20</v>
      </c>
      <c r="D44" s="7">
        <v>151.79</v>
      </c>
      <c r="E44" s="8">
        <v>42844</v>
      </c>
      <c r="F44" s="8">
        <v>42824</v>
      </c>
      <c r="G44" s="9">
        <f t="shared" ref="G44:G47" si="28">IF(AND(E44&lt;&gt;"",F44&lt;&gt;""),F44-E44,"")</f>
        <v>-20</v>
      </c>
      <c r="H44" s="10">
        <f t="shared" ref="H44:H47" si="29">IF(AND(G44&lt;&gt;"",D44&lt;&gt;""),G44*D44,"")</f>
        <v>-3035.7999999999997</v>
      </c>
    </row>
    <row r="45" spans="1:8">
      <c r="A45" s="8">
        <v>42815</v>
      </c>
      <c r="B45" s="14" t="s">
        <v>68</v>
      </c>
      <c r="C45" s="7" t="s">
        <v>21</v>
      </c>
      <c r="D45" s="7">
        <v>127.98</v>
      </c>
      <c r="E45" s="8">
        <v>42846</v>
      </c>
      <c r="F45" s="8">
        <v>42824</v>
      </c>
      <c r="G45" s="9">
        <f t="shared" si="28"/>
        <v>-22</v>
      </c>
      <c r="H45" s="10">
        <f t="shared" si="29"/>
        <v>-2815.56</v>
      </c>
    </row>
    <row r="46" spans="1:8">
      <c r="A46" s="8">
        <v>42817</v>
      </c>
      <c r="B46" s="14" t="s">
        <v>24</v>
      </c>
      <c r="C46" s="7" t="s">
        <v>18</v>
      </c>
      <c r="D46" s="7">
        <v>705.45</v>
      </c>
      <c r="E46" s="8">
        <v>42847</v>
      </c>
      <c r="F46" s="8">
        <v>42824</v>
      </c>
      <c r="G46" s="9">
        <f t="shared" si="28"/>
        <v>-23</v>
      </c>
      <c r="H46" s="10">
        <f t="shared" si="29"/>
        <v>-16225.35</v>
      </c>
    </row>
    <row r="47" spans="1:8">
      <c r="A47" s="8">
        <v>42819</v>
      </c>
      <c r="B47" s="14" t="s">
        <v>69</v>
      </c>
      <c r="C47" s="7" t="s">
        <v>17</v>
      </c>
      <c r="D47" s="7">
        <v>531.82000000000005</v>
      </c>
      <c r="E47" s="8">
        <v>42849</v>
      </c>
      <c r="F47" s="8">
        <v>42824</v>
      </c>
      <c r="G47" s="9">
        <f t="shared" si="28"/>
        <v>-25</v>
      </c>
      <c r="H47" s="10">
        <f t="shared" si="29"/>
        <v>-13295.500000000002</v>
      </c>
    </row>
    <row r="48" spans="1:8">
      <c r="A48" s="8">
        <v>42819</v>
      </c>
      <c r="B48" s="14" t="s">
        <v>70</v>
      </c>
      <c r="C48" s="7" t="s">
        <v>17</v>
      </c>
      <c r="D48" s="7">
        <v>254.55</v>
      </c>
      <c r="E48" s="8">
        <v>42849</v>
      </c>
      <c r="F48" s="8">
        <v>42824</v>
      </c>
      <c r="G48" s="9">
        <f t="shared" ref="G48" si="30">IF(AND(E48&lt;&gt;"",F48&lt;&gt;""),F48-E48,"")</f>
        <v>-25</v>
      </c>
      <c r="H48" s="10">
        <f t="shared" ref="H48" si="31">IF(AND(G48&lt;&gt;"",D48&lt;&gt;""),G48*D48,"")</f>
        <v>-6363.75</v>
      </c>
    </row>
    <row r="49" spans="1:8">
      <c r="A49" s="8">
        <v>42819</v>
      </c>
      <c r="B49" s="14" t="s">
        <v>71</v>
      </c>
      <c r="C49" s="7" t="s">
        <v>17</v>
      </c>
      <c r="D49" s="7">
        <v>136.36000000000001</v>
      </c>
      <c r="E49" s="8">
        <v>42849</v>
      </c>
      <c r="F49" s="8">
        <v>42824</v>
      </c>
      <c r="G49" s="9">
        <f t="shared" ref="G49" si="32">IF(AND(E49&lt;&gt;"",F49&lt;&gt;""),F49-E49,"")</f>
        <v>-25</v>
      </c>
      <c r="H49" s="10">
        <f t="shared" ref="H49" si="33">IF(AND(G49&lt;&gt;"",D49&lt;&gt;""),G49*D49,"")</f>
        <v>-3409.0000000000005</v>
      </c>
    </row>
    <row r="50" spans="1:8">
      <c r="A50" s="8">
        <v>42819</v>
      </c>
      <c r="B50" s="14" t="s">
        <v>72</v>
      </c>
      <c r="C50" s="7" t="s">
        <v>17</v>
      </c>
      <c r="D50" s="7">
        <v>495</v>
      </c>
      <c r="E50" s="8">
        <v>42849</v>
      </c>
      <c r="F50" s="8">
        <v>42824</v>
      </c>
      <c r="G50" s="9">
        <f t="shared" ref="G50:G51" si="34">IF(AND(E50&lt;&gt;"",F50&lt;&gt;""),F50-E50,"")</f>
        <v>-25</v>
      </c>
      <c r="H50" s="10">
        <f t="shared" ref="H50:H51" si="35">IF(AND(G50&lt;&gt;"",D50&lt;&gt;""),G50*D50,"")</f>
        <v>-12375</v>
      </c>
    </row>
    <row r="51" spans="1:8">
      <c r="A51" s="8">
        <v>42823</v>
      </c>
      <c r="B51" s="14" t="s">
        <v>73</v>
      </c>
      <c r="C51" s="7" t="s">
        <v>74</v>
      </c>
      <c r="D51" s="7">
        <v>1216</v>
      </c>
      <c r="E51" s="8">
        <v>42854</v>
      </c>
      <c r="F51" s="8">
        <v>42824</v>
      </c>
      <c r="G51" s="9">
        <f t="shared" si="34"/>
        <v>-30</v>
      </c>
      <c r="H51" s="10">
        <f t="shared" si="35"/>
        <v>-36480</v>
      </c>
    </row>
    <row r="52" spans="1:8">
      <c r="A52" s="8">
        <v>42823</v>
      </c>
      <c r="B52" s="14" t="s">
        <v>75</v>
      </c>
      <c r="C52" s="7" t="s">
        <v>74</v>
      </c>
      <c r="D52" s="7">
        <v>672</v>
      </c>
      <c r="E52" s="8">
        <v>42854</v>
      </c>
      <c r="F52" s="8">
        <v>42824</v>
      </c>
      <c r="G52" s="9">
        <f t="shared" ref="G52" si="36">IF(AND(E52&lt;&gt;"",F52&lt;&gt;""),F52-E52,"")</f>
        <v>-30</v>
      </c>
      <c r="H52" s="10">
        <f t="shared" ref="H52" si="37">IF(AND(G52&lt;&gt;"",D52&lt;&gt;""),G52*D52,"")</f>
        <v>-20160</v>
      </c>
    </row>
    <row r="53" spans="1:8">
      <c r="A53" s="8">
        <v>42823</v>
      </c>
      <c r="B53" s="14" t="s">
        <v>76</v>
      </c>
      <c r="C53" s="7" t="s">
        <v>74</v>
      </c>
      <c r="D53" s="7">
        <v>992</v>
      </c>
      <c r="E53" s="8">
        <v>42854</v>
      </c>
      <c r="F53" s="8">
        <v>42824</v>
      </c>
      <c r="G53" s="9">
        <f t="shared" ref="G53" si="38">IF(AND(E53&lt;&gt;"",F53&lt;&gt;""),F53-E53,"")</f>
        <v>-30</v>
      </c>
      <c r="H53" s="10">
        <f t="shared" ref="H53" si="39">IF(AND(G53&lt;&gt;"",D53&lt;&gt;""),G53*D53,"")</f>
        <v>-29760</v>
      </c>
    </row>
    <row r="54" spans="1:8">
      <c r="A54" s="8">
        <v>42823</v>
      </c>
      <c r="B54" s="14" t="s">
        <v>77</v>
      </c>
      <c r="C54" s="7" t="s">
        <v>74</v>
      </c>
      <c r="D54" s="7">
        <v>1152</v>
      </c>
      <c r="E54" s="8">
        <v>42854</v>
      </c>
      <c r="F54" s="8">
        <v>42824</v>
      </c>
      <c r="G54" s="9">
        <f t="shared" ref="G54" si="40">IF(AND(E54&lt;&gt;"",F54&lt;&gt;""),F54-E54,"")</f>
        <v>-30</v>
      </c>
      <c r="H54" s="10">
        <f t="shared" ref="H54" si="41">IF(AND(G54&lt;&gt;"",D54&lt;&gt;""),G54*D54,"")</f>
        <v>-34560</v>
      </c>
    </row>
    <row r="55" spans="1:8" s="2" customFormat="1" ht="24" customHeight="1">
      <c r="A55" s="31" t="s">
        <v>0</v>
      </c>
      <c r="B55" s="32"/>
      <c r="C55" s="33"/>
      <c r="D55" s="17">
        <f>SUM(D8:D54)</f>
        <v>20669.82</v>
      </c>
      <c r="E55" s="18"/>
      <c r="F55" s="18"/>
      <c r="G55" s="19"/>
      <c r="H55" s="17">
        <f>SUM(H8:H54)</f>
        <v>-487124.68999999994</v>
      </c>
    </row>
    <row r="56" spans="1:8">
      <c r="A56" s="5"/>
      <c r="B56" s="5"/>
      <c r="C56" s="5"/>
      <c r="D56" s="5"/>
      <c r="E56" s="5"/>
      <c r="F56" s="5"/>
      <c r="G56" s="5"/>
      <c r="H56" s="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 ht="36" customHeight="1">
      <c r="A58" s="16"/>
      <c r="B58" s="34" t="s">
        <v>3</v>
      </c>
      <c r="C58" s="35"/>
      <c r="D58" s="35"/>
      <c r="E58" s="35"/>
      <c r="F58" s="15">
        <f>IF(AND(H55&lt;&gt;"",D55&lt;&gt;0),H55/D55,"")</f>
        <v>-23.566953655135844</v>
      </c>
      <c r="G58" s="5"/>
      <c r="H58" s="5"/>
    </row>
    <row r="59" spans="1:8">
      <c r="A59" s="5"/>
      <c r="B59" s="5"/>
      <c r="C59" s="5"/>
      <c r="D59" s="5"/>
      <c r="E59" s="5"/>
      <c r="F59" s="5"/>
      <c r="G59" s="5"/>
      <c r="H59" s="5"/>
    </row>
    <row r="60" spans="1:8">
      <c r="A60" s="5"/>
      <c r="B60" s="5"/>
      <c r="C60" s="5"/>
      <c r="D60" s="5"/>
      <c r="E60" s="5"/>
      <c r="F60" s="5"/>
      <c r="G60" s="5"/>
      <c r="H60" s="5"/>
    </row>
    <row r="61" spans="1:8">
      <c r="A61" s="5"/>
      <c r="B61" s="5"/>
      <c r="C61" s="5"/>
      <c r="D61" s="5"/>
      <c r="E61" s="5"/>
      <c r="F61" s="5"/>
      <c r="G61" s="5"/>
      <c r="H61" s="5"/>
    </row>
    <row r="62" spans="1:8">
      <c r="A62" s="5"/>
      <c r="B62" s="5"/>
      <c r="C62" s="5"/>
      <c r="D62" s="5"/>
      <c r="E62" s="5"/>
      <c r="F62" s="5"/>
      <c r="G62" s="5"/>
      <c r="H62" s="5"/>
    </row>
    <row r="63" spans="1:8">
      <c r="A63" s="5"/>
      <c r="B63" s="5"/>
      <c r="C63" s="5"/>
      <c r="D63" s="5"/>
      <c r="E63" s="5"/>
      <c r="F63" s="5"/>
      <c r="G63" s="5"/>
      <c r="H63" s="5"/>
    </row>
    <row r="64" spans="1:8">
      <c r="A64" s="5"/>
      <c r="B64" s="5"/>
      <c r="C64" s="5"/>
      <c r="D64" s="5"/>
      <c r="E64" s="5"/>
      <c r="F64" s="5"/>
      <c r="G64" s="5"/>
      <c r="H64" s="5"/>
    </row>
  </sheetData>
  <mergeCells count="11">
    <mergeCell ref="A55:C55"/>
    <mergeCell ref="B58:E58"/>
    <mergeCell ref="H6:H7"/>
    <mergeCell ref="G6:G7"/>
    <mergeCell ref="B6:B7"/>
    <mergeCell ref="E6:E7"/>
    <mergeCell ref="B1:H1"/>
    <mergeCell ref="B3:H3"/>
    <mergeCell ref="A6:A7"/>
    <mergeCell ref="A5:F5"/>
    <mergeCell ref="C6:C7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80" orientation="portrait" r:id="rId1"/>
  <ignoredErrors>
    <ignoredError sqref="B17 B29 B12 B39 B42" numberStoredAsText="1"/>
    <ignoredError sqref="B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tempestività pagamen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elementari05</cp:lastModifiedBy>
  <cp:lastPrinted>2016-04-04T10:25:11Z</cp:lastPrinted>
  <dcterms:created xsi:type="dcterms:W3CDTF">2015-03-02T16:51:10Z</dcterms:created>
  <dcterms:modified xsi:type="dcterms:W3CDTF">2017-04-05T17:50:58Z</dcterms:modified>
</cp:coreProperties>
</file>