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8" windowWidth="19296" windowHeight="10032"/>
  </bookViews>
  <sheets>
    <sheet name="Indicatore tempestività pagamen" sheetId="1" r:id="rId1"/>
  </sheets>
  <calcPr calcId="125725"/>
</workbook>
</file>

<file path=xl/calcChain.xml><?xml version="1.0" encoding="utf-8"?>
<calcChain xmlns="http://schemas.openxmlformats.org/spreadsheetml/2006/main">
  <c r="G38" i="1"/>
  <c r="H38" s="1"/>
  <c r="G37"/>
  <c r="H37" s="1"/>
  <c r="G36"/>
  <c r="H36" s="1"/>
  <c r="G34"/>
  <c r="H34" s="1"/>
  <c r="G23"/>
  <c r="H23" s="1"/>
  <c r="G32"/>
  <c r="H32" s="1"/>
  <c r="G21"/>
  <c r="H21" s="1"/>
  <c r="G31"/>
  <c r="H31" s="1"/>
  <c r="G30"/>
  <c r="H30" s="1"/>
  <c r="G29"/>
  <c r="H29" s="1"/>
  <c r="G27"/>
  <c r="H27" s="1"/>
  <c r="G18"/>
  <c r="H18" s="1"/>
  <c r="G17"/>
  <c r="H17" s="1"/>
  <c r="G16"/>
  <c r="H16" s="1"/>
  <c r="G12"/>
  <c r="H12" s="1"/>
  <c r="D39"/>
  <c r="G28"/>
  <c r="H28" s="1"/>
  <c r="G35"/>
  <c r="H35" s="1"/>
  <c r="G22"/>
  <c r="H22" s="1"/>
  <c r="G33"/>
  <c r="H33" s="1"/>
  <c r="G25"/>
  <c r="H25" s="1"/>
  <c r="G19"/>
  <c r="H19" s="1"/>
  <c r="G20"/>
  <c r="H20" s="1"/>
  <c r="G11"/>
  <c r="H11" s="1"/>
  <c r="G15"/>
  <c r="H15" s="1"/>
  <c r="G8" l="1"/>
  <c r="H8" s="1"/>
  <c r="G10"/>
  <c r="H10" s="1"/>
  <c r="G14"/>
  <c r="H14" s="1"/>
  <c r="G24"/>
  <c r="H24" s="1"/>
  <c r="G13" l="1"/>
  <c r="H13" s="1"/>
  <c r="G26"/>
  <c r="H26" s="1"/>
  <c r="G9" l="1"/>
  <c r="H9" s="1"/>
  <c r="H39" s="1"/>
  <c r="F42" s="1"/>
</calcChain>
</file>

<file path=xl/sharedStrings.xml><?xml version="1.0" encoding="utf-8"?>
<sst xmlns="http://schemas.openxmlformats.org/spreadsheetml/2006/main" count="77" uniqueCount="62">
  <si>
    <t>TOTALE</t>
  </si>
  <si>
    <t>(IVA esclusa)</t>
  </si>
  <si>
    <t>(imponibile)</t>
  </si>
  <si>
    <t>INDICATORE DI TEMPESTIVITA' DEI PAGAMENTI:</t>
  </si>
  <si>
    <t>ISTITUTO COMPRENSIVO "SEBASTIANO TARICCO" - 12062 CHERASCO (CN)</t>
  </si>
  <si>
    <t>DATI FATTURA</t>
  </si>
  <si>
    <t>NUMERO</t>
  </si>
  <si>
    <t>IMPORTO DOVUTO</t>
  </si>
  <si>
    <t>DATA SCADENZA</t>
  </si>
  <si>
    <t>DATA PAGAMENTO</t>
  </si>
  <si>
    <t>GIORNI EFFETTIVI</t>
  </si>
  <si>
    <t>PARAMETRI</t>
  </si>
  <si>
    <t>DATA</t>
  </si>
  <si>
    <t>FORNITORE</t>
  </si>
  <si>
    <t>BI.EMME UFFICIO srl</t>
  </si>
  <si>
    <t>TECNOLOGIE DIGITALI srl</t>
  </si>
  <si>
    <t>POSTE ITALIANE SpA</t>
  </si>
  <si>
    <t>RABEZZANA SILVANO</t>
  </si>
  <si>
    <t>AUTOSERVIZI VIVALDA snc</t>
  </si>
  <si>
    <t>FRANCO VIAGGI srl</t>
  </si>
  <si>
    <t>MOVE ON S.S.D. A R.L.</t>
  </si>
  <si>
    <t>3</t>
  </si>
  <si>
    <t>SDS FORM srl</t>
  </si>
  <si>
    <t>BOGLIANO srl</t>
  </si>
  <si>
    <t>INDICATORE TEMPESTIVITA' DEI PAGAMENTI - 2° TRIMESTRE 2018</t>
  </si>
  <si>
    <t>8718098554</t>
  </si>
  <si>
    <t>18-0207</t>
  </si>
  <si>
    <t>INDEX EDUCATION ITALIA srl u.s.</t>
  </si>
  <si>
    <t>110/18</t>
  </si>
  <si>
    <t>GENESI ELETTRONICA snc</t>
  </si>
  <si>
    <t>00025/01</t>
  </si>
  <si>
    <t>00026/01</t>
  </si>
  <si>
    <t>00001/04</t>
  </si>
  <si>
    <t>VOLPONE DIEGO</t>
  </si>
  <si>
    <t>207</t>
  </si>
  <si>
    <t>SCUOLA SCI LIMONE PIEMONTE</t>
  </si>
  <si>
    <t>95</t>
  </si>
  <si>
    <t>COOP.SOC.LABORATORIO SCRL</t>
  </si>
  <si>
    <t>8718110255</t>
  </si>
  <si>
    <t>8717110256</t>
  </si>
  <si>
    <t>8718110257</t>
  </si>
  <si>
    <t>16/PA</t>
  </si>
  <si>
    <t>v3-8768</t>
  </si>
  <si>
    <t>BORGIONE CENTRO DIDATTICO srl</t>
  </si>
  <si>
    <t>103/ELE</t>
  </si>
  <si>
    <t>CASA MUSICALE SCAVINO snc</t>
  </si>
  <si>
    <t>23/2018</t>
  </si>
  <si>
    <t>28/2018</t>
  </si>
  <si>
    <t>232</t>
  </si>
  <si>
    <t>15/PA</t>
  </si>
  <si>
    <t>17/PA</t>
  </si>
  <si>
    <t>18/PA</t>
  </si>
  <si>
    <t>GIADA VIAGGI sas</t>
  </si>
  <si>
    <t>000056/PA</t>
  </si>
  <si>
    <t>000055/PA</t>
  </si>
  <si>
    <t>000059/PA</t>
  </si>
  <si>
    <t>6/PA</t>
  </si>
  <si>
    <t>7/PA</t>
  </si>
  <si>
    <t>08/PA18</t>
  </si>
  <si>
    <t>09/PA18</t>
  </si>
  <si>
    <t>00084/01</t>
  </si>
  <si>
    <t>29/2018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</si>
</sst>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b/>
      <sz val="10"/>
      <color theme="4" tint="-0.499984740745262"/>
      <name val="Tahoma"/>
      <family val="2"/>
    </font>
    <font>
      <b/>
      <sz val="11"/>
      <color theme="4" tint="-0.499984740745262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4" fontId="0" fillId="0" borderId="5" xfId="0" applyNumberFormat="1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abSelected="1" topLeftCell="A20" workbookViewId="0">
      <selection activeCell="A39" sqref="A39:XFD46"/>
    </sheetView>
  </sheetViews>
  <sheetFormatPr defaultColWidth="9.109375" defaultRowHeight="14.4"/>
  <cols>
    <col min="1" max="1" width="13.33203125" style="1" customWidth="1"/>
    <col min="2" max="2" width="14.33203125" style="1" customWidth="1"/>
    <col min="3" max="3" width="39.6640625" style="1" customWidth="1"/>
    <col min="4" max="4" width="16" style="1" customWidth="1"/>
    <col min="5" max="6" width="15.6640625" style="1" customWidth="1"/>
    <col min="7" max="7" width="11.5546875" style="1" customWidth="1"/>
    <col min="8" max="8" width="16" style="1" customWidth="1"/>
    <col min="9" max="16384" width="9.109375" style="1"/>
  </cols>
  <sheetData>
    <row r="1" spans="1:8">
      <c r="B1" s="32" t="s">
        <v>4</v>
      </c>
      <c r="C1" s="32"/>
      <c r="D1" s="33"/>
      <c r="E1" s="33"/>
      <c r="F1" s="33"/>
      <c r="G1" s="33"/>
      <c r="H1" s="33"/>
    </row>
    <row r="2" spans="1:8" ht="7.95" customHeight="1">
      <c r="A2" s="3"/>
      <c r="B2" s="3"/>
      <c r="C2" s="4"/>
      <c r="D2" s="4"/>
      <c r="E2" s="4"/>
      <c r="F2" s="4"/>
      <c r="G2" s="4"/>
      <c r="H2" s="4"/>
    </row>
    <row r="3" spans="1:8">
      <c r="B3" s="32" t="s">
        <v>24</v>
      </c>
      <c r="C3" s="32"/>
      <c r="D3" s="33"/>
      <c r="E3" s="33"/>
      <c r="F3" s="33"/>
      <c r="G3" s="33"/>
      <c r="H3" s="33"/>
    </row>
    <row r="4" spans="1:8">
      <c r="A4" s="5"/>
      <c r="B4" s="5"/>
      <c r="C4" s="5"/>
      <c r="D4" s="5"/>
      <c r="E4" s="5"/>
      <c r="F4" s="5"/>
      <c r="G4" s="5"/>
      <c r="H4" s="5"/>
    </row>
    <row r="5" spans="1:8" ht="24" customHeight="1">
      <c r="A5" s="36" t="s">
        <v>5</v>
      </c>
      <c r="B5" s="37"/>
      <c r="C5" s="37"/>
      <c r="D5" s="37"/>
      <c r="E5" s="37"/>
      <c r="F5" s="38"/>
      <c r="G5" s="11"/>
      <c r="H5" s="6"/>
    </row>
    <row r="6" spans="1:8" ht="31.2" customHeight="1">
      <c r="A6" s="34" t="s">
        <v>12</v>
      </c>
      <c r="B6" s="30" t="s">
        <v>6</v>
      </c>
      <c r="C6" s="30" t="s">
        <v>13</v>
      </c>
      <c r="D6" s="12" t="s">
        <v>7</v>
      </c>
      <c r="E6" s="30" t="s">
        <v>8</v>
      </c>
      <c r="F6" s="12" t="s">
        <v>9</v>
      </c>
      <c r="G6" s="30" t="s">
        <v>10</v>
      </c>
      <c r="H6" s="28" t="s">
        <v>11</v>
      </c>
    </row>
    <row r="7" spans="1:8" ht="18" customHeight="1">
      <c r="A7" s="35"/>
      <c r="B7" s="31"/>
      <c r="C7" s="39"/>
      <c r="D7" s="13" t="s">
        <v>1</v>
      </c>
      <c r="E7" s="31"/>
      <c r="F7" s="13" t="s">
        <v>2</v>
      </c>
      <c r="G7" s="31"/>
      <c r="H7" s="29"/>
    </row>
    <row r="8" spans="1:8">
      <c r="A8" s="8">
        <v>43180</v>
      </c>
      <c r="B8" s="14" t="s">
        <v>25</v>
      </c>
      <c r="C8" s="7" t="s">
        <v>16</v>
      </c>
      <c r="D8" s="7">
        <v>8.92</v>
      </c>
      <c r="E8" s="8">
        <v>43214</v>
      </c>
      <c r="F8" s="8">
        <v>43214</v>
      </c>
      <c r="G8" s="9">
        <f>IF(AND(E8&lt;&gt;"",F8&lt;&gt;""),F8-E8,"")</f>
        <v>0</v>
      </c>
      <c r="H8" s="10">
        <f>IF(AND(G8&lt;&gt;"",D8&lt;&gt;""),G8*D8,"")</f>
        <v>0</v>
      </c>
    </row>
    <row r="9" spans="1:8">
      <c r="A9" s="8">
        <v>43181</v>
      </c>
      <c r="B9" s="14" t="s">
        <v>26</v>
      </c>
      <c r="C9" s="7" t="s">
        <v>27</v>
      </c>
      <c r="D9" s="7">
        <v>171</v>
      </c>
      <c r="E9" s="8">
        <v>43214</v>
      </c>
      <c r="F9" s="8">
        <v>43214</v>
      </c>
      <c r="G9" s="9">
        <f t="shared" ref="G9:G15" si="0">IF(AND(E9&lt;&gt;"",F9&lt;&gt;""),F9-E9,"")</f>
        <v>0</v>
      </c>
      <c r="H9" s="10">
        <f t="shared" ref="H9:H15" si="1">IF(AND(G9&lt;&gt;"",D9&lt;&gt;""),G9*D9,"")</f>
        <v>0</v>
      </c>
    </row>
    <row r="10" spans="1:8">
      <c r="A10" s="8">
        <v>43187</v>
      </c>
      <c r="B10" s="14" t="s">
        <v>28</v>
      </c>
      <c r="C10" s="7" t="s">
        <v>29</v>
      </c>
      <c r="D10" s="7">
        <v>5270</v>
      </c>
      <c r="E10" s="8">
        <v>43217</v>
      </c>
      <c r="F10" s="8">
        <v>43214</v>
      </c>
      <c r="G10" s="9">
        <f>IF(AND(E10&lt;&gt;"",F10&lt;&gt;""),F10-E10,"")</f>
        <v>-3</v>
      </c>
      <c r="H10" s="10">
        <f>IF(AND(G10&lt;&gt;"",D10&lt;&gt;""),G10*D10,"")</f>
        <v>-15810</v>
      </c>
    </row>
    <row r="11" spans="1:8">
      <c r="A11" s="8">
        <v>43187</v>
      </c>
      <c r="B11" s="14" t="s">
        <v>30</v>
      </c>
      <c r="C11" s="7" t="s">
        <v>17</v>
      </c>
      <c r="D11" s="7">
        <v>458.18</v>
      </c>
      <c r="E11" s="8">
        <v>43217</v>
      </c>
      <c r="F11" s="8">
        <v>43214</v>
      </c>
      <c r="G11" s="9">
        <f t="shared" ref="G11" si="2">IF(AND(E11&lt;&gt;"",F11&lt;&gt;""),F11-E11,"")</f>
        <v>-3</v>
      </c>
      <c r="H11" s="10">
        <f t="shared" ref="H11" si="3">IF(AND(G11&lt;&gt;"",D11&lt;&gt;""),G11*D11,"")</f>
        <v>-1374.54</v>
      </c>
    </row>
    <row r="12" spans="1:8">
      <c r="A12" s="8">
        <v>43187</v>
      </c>
      <c r="B12" s="14" t="s">
        <v>31</v>
      </c>
      <c r="C12" s="7" t="s">
        <v>17</v>
      </c>
      <c r="D12" s="7">
        <v>916.36</v>
      </c>
      <c r="E12" s="8">
        <v>43217</v>
      </c>
      <c r="F12" s="8">
        <v>43214</v>
      </c>
      <c r="G12" s="9">
        <f t="shared" ref="G12" si="4">IF(AND(E12&lt;&gt;"",F12&lt;&gt;""),F12-E12,"")</f>
        <v>-3</v>
      </c>
      <c r="H12" s="10">
        <f t="shared" ref="H12" si="5">IF(AND(G12&lt;&gt;"",D12&lt;&gt;""),G12*D12,"")</f>
        <v>-2749.08</v>
      </c>
    </row>
    <row r="13" spans="1:8">
      <c r="A13" s="8">
        <v>43188</v>
      </c>
      <c r="B13" s="14" t="s">
        <v>32</v>
      </c>
      <c r="C13" s="7" t="s">
        <v>33</v>
      </c>
      <c r="D13" s="7">
        <v>122.95</v>
      </c>
      <c r="E13" s="8">
        <v>43218</v>
      </c>
      <c r="F13" s="8">
        <v>43214</v>
      </c>
      <c r="G13" s="9">
        <f t="shared" ref="G13" si="6">IF(AND(E13&lt;&gt;"",F13&lt;&gt;""),F13-E13,"")</f>
        <v>-4</v>
      </c>
      <c r="H13" s="10">
        <f t="shared" ref="H13" si="7">IF(AND(G13&lt;&gt;"",D13&lt;&gt;""),G13*D13,"")</f>
        <v>-491.8</v>
      </c>
    </row>
    <row r="14" spans="1:8">
      <c r="A14" s="8">
        <v>43190</v>
      </c>
      <c r="B14" s="14" t="s">
        <v>34</v>
      </c>
      <c r="C14" s="7" t="s">
        <v>35</v>
      </c>
      <c r="D14" s="7">
        <v>22019</v>
      </c>
      <c r="E14" s="8">
        <v>43220</v>
      </c>
      <c r="F14" s="8">
        <v>43214</v>
      </c>
      <c r="G14" s="9">
        <f t="shared" si="0"/>
        <v>-6</v>
      </c>
      <c r="H14" s="10">
        <f t="shared" si="1"/>
        <v>-132114</v>
      </c>
    </row>
    <row r="15" spans="1:8">
      <c r="A15" s="8">
        <v>43190</v>
      </c>
      <c r="B15" s="14" t="s">
        <v>36</v>
      </c>
      <c r="C15" s="7" t="s">
        <v>37</v>
      </c>
      <c r="D15" s="7">
        <v>2072.6999999999998</v>
      </c>
      <c r="E15" s="8">
        <v>43224</v>
      </c>
      <c r="F15" s="8">
        <v>43214</v>
      </c>
      <c r="G15" s="9">
        <f t="shared" si="0"/>
        <v>-10</v>
      </c>
      <c r="H15" s="10">
        <f t="shared" si="1"/>
        <v>-20727</v>
      </c>
    </row>
    <row r="16" spans="1:8">
      <c r="A16" s="8">
        <v>43196</v>
      </c>
      <c r="B16" s="14" t="s">
        <v>38</v>
      </c>
      <c r="C16" s="7" t="s">
        <v>16</v>
      </c>
      <c r="D16" s="7">
        <v>22.89</v>
      </c>
      <c r="E16" s="8">
        <v>43226</v>
      </c>
      <c r="F16" s="8">
        <v>43214</v>
      </c>
      <c r="G16" s="9">
        <f>IF(AND(E16&lt;&gt;"",F16&lt;&gt;""),F16-E16,"")</f>
        <v>-12</v>
      </c>
      <c r="H16" s="10">
        <f>IF(AND(G16&lt;&gt;"",D16&lt;&gt;""),G16*D16,"")</f>
        <v>-274.68</v>
      </c>
    </row>
    <row r="17" spans="1:8">
      <c r="A17" s="8">
        <v>43196</v>
      </c>
      <c r="B17" s="14" t="s">
        <v>39</v>
      </c>
      <c r="C17" s="7" t="s">
        <v>16</v>
      </c>
      <c r="D17" s="7">
        <v>32.32</v>
      </c>
      <c r="E17" s="8">
        <v>43226</v>
      </c>
      <c r="F17" s="8">
        <v>43214</v>
      </c>
      <c r="G17" s="9">
        <f>IF(AND(E17&lt;&gt;"",F17&lt;&gt;""),F17-E17,"")</f>
        <v>-12</v>
      </c>
      <c r="H17" s="10">
        <f>IF(AND(G17&lt;&gt;"",D17&lt;&gt;""),G17*D17,"")</f>
        <v>-387.84000000000003</v>
      </c>
    </row>
    <row r="18" spans="1:8">
      <c r="A18" s="8">
        <v>43196</v>
      </c>
      <c r="B18" s="14" t="s">
        <v>40</v>
      </c>
      <c r="C18" s="7" t="s">
        <v>16</v>
      </c>
      <c r="D18" s="7">
        <v>14.5</v>
      </c>
      <c r="E18" s="8">
        <v>43226</v>
      </c>
      <c r="F18" s="8">
        <v>43214</v>
      </c>
      <c r="G18" s="9">
        <f>IF(AND(E18&lt;&gt;"",F18&lt;&gt;""),F18-E18,"")</f>
        <v>-12</v>
      </c>
      <c r="H18" s="10">
        <f>IF(AND(G18&lt;&gt;"",D18&lt;&gt;""),G18*D18,"")</f>
        <v>-174</v>
      </c>
    </row>
    <row r="19" spans="1:8">
      <c r="A19" s="8">
        <v>43199</v>
      </c>
      <c r="B19" s="14" t="s">
        <v>42</v>
      </c>
      <c r="C19" s="7" t="s">
        <v>43</v>
      </c>
      <c r="D19" s="20">
        <v>122.46</v>
      </c>
      <c r="E19" s="21">
        <v>43238</v>
      </c>
      <c r="F19" s="21">
        <v>43214</v>
      </c>
      <c r="G19" s="9">
        <f t="shared" ref="G19:G33" si="8">IF(AND(E19&lt;&gt;"",F19&lt;&gt;""),F19-E19,"")</f>
        <v>-24</v>
      </c>
      <c r="H19" s="10">
        <f t="shared" ref="H19:H33" si="9">IF(AND(G19&lt;&gt;"",D19&lt;&gt;""),G19*D19,"")</f>
        <v>-2939.04</v>
      </c>
    </row>
    <row r="20" spans="1:8">
      <c r="A20" s="8">
        <v>43203</v>
      </c>
      <c r="B20" s="14" t="s">
        <v>41</v>
      </c>
      <c r="C20" s="7" t="s">
        <v>15</v>
      </c>
      <c r="D20" s="7">
        <v>198</v>
      </c>
      <c r="E20" s="8">
        <v>43236</v>
      </c>
      <c r="F20" s="8">
        <v>43214</v>
      </c>
      <c r="G20" s="9">
        <f>IF(AND(E20&lt;&gt;"",F20&lt;&gt;""),F20-E20,"")</f>
        <v>-22</v>
      </c>
      <c r="H20" s="10">
        <f>IF(AND(G20&lt;&gt;"",D20&lt;&gt;""),G20*D20,"")</f>
        <v>-4356</v>
      </c>
    </row>
    <row r="21" spans="1:8">
      <c r="A21" s="8">
        <v>43206</v>
      </c>
      <c r="B21" s="14" t="s">
        <v>54</v>
      </c>
      <c r="C21" s="7" t="s">
        <v>14</v>
      </c>
      <c r="D21" s="7">
        <v>207</v>
      </c>
      <c r="E21" s="8">
        <v>43258</v>
      </c>
      <c r="F21" s="8">
        <v>43238</v>
      </c>
      <c r="G21" s="9">
        <f>IF(AND(E21&lt;&gt;"",F21&lt;&gt;""),F21-E21,"")</f>
        <v>-20</v>
      </c>
      <c r="H21" s="10">
        <f>IF(AND(G21&lt;&gt;"",D21&lt;&gt;""),G21*D21,"")</f>
        <v>-4140</v>
      </c>
    </row>
    <row r="22" spans="1:8">
      <c r="A22" s="8">
        <v>43206</v>
      </c>
      <c r="B22" s="14" t="s">
        <v>53</v>
      </c>
      <c r="C22" s="7" t="s">
        <v>14</v>
      </c>
      <c r="D22" s="7">
        <v>363.97</v>
      </c>
      <c r="E22" s="8">
        <v>43258</v>
      </c>
      <c r="F22" s="8">
        <v>43238</v>
      </c>
      <c r="G22" s="9">
        <f>IF(AND(E22&lt;&gt;"",F22&lt;&gt;""),F22-E22,"")</f>
        <v>-20</v>
      </c>
      <c r="H22" s="10">
        <f>IF(AND(G22&lt;&gt;"",D22&lt;&gt;""),G22*D22,"")</f>
        <v>-7279.4000000000005</v>
      </c>
    </row>
    <row r="23" spans="1:8">
      <c r="A23" s="8">
        <v>43209</v>
      </c>
      <c r="B23" s="14" t="s">
        <v>44</v>
      </c>
      <c r="C23" s="7" t="s">
        <v>45</v>
      </c>
      <c r="D23" s="20">
        <v>13725</v>
      </c>
      <c r="E23" s="21">
        <v>43239</v>
      </c>
      <c r="F23" s="21">
        <v>43238</v>
      </c>
      <c r="G23" s="9">
        <f t="shared" ref="G23" si="10">IF(AND(E23&lt;&gt;"",F23&lt;&gt;""),F23-E23,"")</f>
        <v>-1</v>
      </c>
      <c r="H23" s="10">
        <f t="shared" ref="H23" si="11">IF(AND(G23&lt;&gt;"",D23&lt;&gt;""),G23*D23,"")</f>
        <v>-13725</v>
      </c>
    </row>
    <row r="24" spans="1:8">
      <c r="A24" s="8">
        <v>43210</v>
      </c>
      <c r="B24" s="14" t="s">
        <v>56</v>
      </c>
      <c r="C24" s="7" t="s">
        <v>22</v>
      </c>
      <c r="D24" s="20">
        <v>900</v>
      </c>
      <c r="E24" s="21">
        <v>43260</v>
      </c>
      <c r="F24" s="21">
        <v>43238</v>
      </c>
      <c r="G24" s="9">
        <f t="shared" si="8"/>
        <v>-22</v>
      </c>
      <c r="H24" s="10">
        <f t="shared" si="9"/>
        <v>-19800</v>
      </c>
    </row>
    <row r="25" spans="1:8">
      <c r="A25" s="8">
        <v>43217</v>
      </c>
      <c r="B25" s="14" t="s">
        <v>48</v>
      </c>
      <c r="C25" s="22" t="s">
        <v>23</v>
      </c>
      <c r="D25" s="7">
        <v>390</v>
      </c>
      <c r="E25" s="8">
        <v>43278</v>
      </c>
      <c r="F25" s="8">
        <v>43238</v>
      </c>
      <c r="G25" s="9">
        <f>IF(AND(E25&lt;&gt;"",F25&lt;&gt;""),F25-E25,"")</f>
        <v>-40</v>
      </c>
      <c r="H25" s="10">
        <f>IF(AND(G25&lt;&gt;"",D25&lt;&gt;""),G25*D25,"")</f>
        <v>-15600</v>
      </c>
    </row>
    <row r="26" spans="1:8">
      <c r="A26" s="8">
        <v>43218</v>
      </c>
      <c r="B26" s="14" t="s">
        <v>46</v>
      </c>
      <c r="C26" s="7" t="s">
        <v>19</v>
      </c>
      <c r="D26" s="7">
        <v>85</v>
      </c>
      <c r="E26" s="8">
        <v>43248</v>
      </c>
      <c r="F26" s="8">
        <v>43243</v>
      </c>
      <c r="G26" s="9">
        <f t="shared" si="8"/>
        <v>-5</v>
      </c>
      <c r="H26" s="10">
        <f t="shared" si="9"/>
        <v>-425</v>
      </c>
    </row>
    <row r="27" spans="1:8">
      <c r="A27" s="8">
        <v>43220</v>
      </c>
      <c r="B27" s="14" t="s">
        <v>47</v>
      </c>
      <c r="C27" s="7" t="s">
        <v>19</v>
      </c>
      <c r="D27" s="7">
        <v>218.18</v>
      </c>
      <c r="E27" s="8">
        <v>43252</v>
      </c>
      <c r="F27" s="8">
        <v>43243</v>
      </c>
      <c r="G27" s="9">
        <f t="shared" ref="G27" si="12">IF(AND(E27&lt;&gt;"",F27&lt;&gt;""),F27-E27,"")</f>
        <v>-9</v>
      </c>
      <c r="H27" s="10">
        <f t="shared" ref="H27" si="13">IF(AND(G27&lt;&gt;"",D27&lt;&gt;""),G27*D27,"")</f>
        <v>-1963.6200000000001</v>
      </c>
    </row>
    <row r="28" spans="1:8">
      <c r="A28" s="8">
        <v>43220</v>
      </c>
      <c r="B28" s="14" t="s">
        <v>49</v>
      </c>
      <c r="C28" s="7" t="s">
        <v>18</v>
      </c>
      <c r="D28" s="7">
        <v>163.63999999999999</v>
      </c>
      <c r="E28" s="8">
        <v>43254</v>
      </c>
      <c r="F28" s="8">
        <v>43243</v>
      </c>
      <c r="G28" s="9">
        <f t="shared" si="8"/>
        <v>-11</v>
      </c>
      <c r="H28" s="10">
        <f t="shared" si="9"/>
        <v>-1800.04</v>
      </c>
    </row>
    <row r="29" spans="1:8">
      <c r="A29" s="8">
        <v>43220</v>
      </c>
      <c r="B29" s="14" t="s">
        <v>41</v>
      </c>
      <c r="C29" s="7" t="s">
        <v>18</v>
      </c>
      <c r="D29" s="7">
        <v>172.73</v>
      </c>
      <c r="E29" s="8">
        <v>43254</v>
      </c>
      <c r="F29" s="8">
        <v>43243</v>
      </c>
      <c r="G29" s="9">
        <f t="shared" ref="G29" si="14">IF(AND(E29&lt;&gt;"",F29&lt;&gt;""),F29-E29,"")</f>
        <v>-11</v>
      </c>
      <c r="H29" s="10">
        <f t="shared" ref="H29" si="15">IF(AND(G29&lt;&gt;"",D29&lt;&gt;""),G29*D29,"")</f>
        <v>-1900.03</v>
      </c>
    </row>
    <row r="30" spans="1:8">
      <c r="A30" s="8">
        <v>43220</v>
      </c>
      <c r="B30" s="14" t="s">
        <v>50</v>
      </c>
      <c r="C30" s="7" t="s">
        <v>18</v>
      </c>
      <c r="D30" s="7">
        <v>315</v>
      </c>
      <c r="E30" s="8">
        <v>43254</v>
      </c>
      <c r="F30" s="8">
        <v>43243</v>
      </c>
      <c r="G30" s="9">
        <f t="shared" ref="G30" si="16">IF(AND(E30&lt;&gt;"",F30&lt;&gt;""),F30-E30,"")</f>
        <v>-11</v>
      </c>
      <c r="H30" s="10">
        <f t="shared" ref="H30" si="17">IF(AND(G30&lt;&gt;"",D30&lt;&gt;""),G30*D30,"")</f>
        <v>-3465</v>
      </c>
    </row>
    <row r="31" spans="1:8">
      <c r="A31" s="8">
        <v>43220</v>
      </c>
      <c r="B31" s="14" t="s">
        <v>51</v>
      </c>
      <c r="C31" s="7" t="s">
        <v>18</v>
      </c>
      <c r="D31" s="7">
        <v>140</v>
      </c>
      <c r="E31" s="8">
        <v>43254</v>
      </c>
      <c r="F31" s="8">
        <v>43243</v>
      </c>
      <c r="G31" s="9">
        <f t="shared" ref="G31" si="18">IF(AND(E31&lt;&gt;"",F31&lt;&gt;""),F31-E31,"")</f>
        <v>-11</v>
      </c>
      <c r="H31" s="10">
        <f t="shared" ref="H31" si="19">IF(AND(G31&lt;&gt;"",D31&lt;&gt;""),G31*D31,"")</f>
        <v>-1540</v>
      </c>
    </row>
    <row r="32" spans="1:8">
      <c r="A32" s="8">
        <v>43220</v>
      </c>
      <c r="B32" s="14" t="s">
        <v>55</v>
      </c>
      <c r="C32" s="7" t="s">
        <v>14</v>
      </c>
      <c r="D32" s="7">
        <v>212</v>
      </c>
      <c r="E32" s="8">
        <v>43258</v>
      </c>
      <c r="F32" s="8">
        <v>43238</v>
      </c>
      <c r="G32" s="9">
        <f>IF(AND(E32&lt;&gt;"",F32&lt;&gt;""),F32-E32,"")</f>
        <v>-20</v>
      </c>
      <c r="H32" s="10">
        <f>IF(AND(G32&lt;&gt;"",D32&lt;&gt;""),G32*D32,"")</f>
        <v>-4240</v>
      </c>
    </row>
    <row r="33" spans="1:8">
      <c r="A33" s="8">
        <v>43222</v>
      </c>
      <c r="B33" s="14" t="s">
        <v>21</v>
      </c>
      <c r="C33" s="7" t="s">
        <v>52</v>
      </c>
      <c r="D33" s="7">
        <v>7544</v>
      </c>
      <c r="E33" s="8">
        <v>43258</v>
      </c>
      <c r="F33" s="8">
        <v>43243</v>
      </c>
      <c r="G33" s="9">
        <f t="shared" si="8"/>
        <v>-15</v>
      </c>
      <c r="H33" s="10">
        <f t="shared" si="9"/>
        <v>-113160</v>
      </c>
    </row>
    <row r="34" spans="1:8">
      <c r="A34" s="8">
        <v>43228</v>
      </c>
      <c r="B34" s="14" t="s">
        <v>57</v>
      </c>
      <c r="C34" s="7" t="s">
        <v>22</v>
      </c>
      <c r="D34" s="20">
        <v>380</v>
      </c>
      <c r="E34" s="21">
        <v>43260</v>
      </c>
      <c r="F34" s="21">
        <v>43238</v>
      </c>
      <c r="G34" s="9">
        <f t="shared" ref="G34" si="20">IF(AND(E34&lt;&gt;"",F34&lt;&gt;""),F34-E34,"")</f>
        <v>-22</v>
      </c>
      <c r="H34" s="10">
        <f t="shared" ref="H34" si="21">IF(AND(G34&lt;&gt;"",D34&lt;&gt;""),G34*D34,"")</f>
        <v>-8360</v>
      </c>
    </row>
    <row r="35" spans="1:8">
      <c r="A35" s="8">
        <v>43234</v>
      </c>
      <c r="B35" s="14" t="s">
        <v>58</v>
      </c>
      <c r="C35" s="7" t="s">
        <v>20</v>
      </c>
      <c r="D35" s="7">
        <v>819.84</v>
      </c>
      <c r="E35" s="8">
        <v>43265</v>
      </c>
      <c r="F35" s="8">
        <v>43238</v>
      </c>
      <c r="G35" s="9">
        <f t="shared" ref="G35" si="22">IF(AND(E35&lt;&gt;"",F35&lt;&gt;""),F35-E35,"")</f>
        <v>-27</v>
      </c>
      <c r="H35" s="10">
        <f t="shared" ref="H35" si="23">IF(AND(G35&lt;&gt;"",D35&lt;&gt;""),G35*D35,"")</f>
        <v>-22135.68</v>
      </c>
    </row>
    <row r="36" spans="1:8">
      <c r="A36" s="8">
        <v>43234</v>
      </c>
      <c r="B36" s="14" t="s">
        <v>59</v>
      </c>
      <c r="C36" s="7" t="s">
        <v>20</v>
      </c>
      <c r="D36" s="7">
        <v>858.88</v>
      </c>
      <c r="E36" s="8">
        <v>43265</v>
      </c>
      <c r="F36" s="8">
        <v>43238</v>
      </c>
      <c r="G36" s="9">
        <f t="shared" ref="G36:G38" si="24">IF(AND(E36&lt;&gt;"",F36&lt;&gt;""),F36-E36,"")</f>
        <v>-27</v>
      </c>
      <c r="H36" s="10">
        <f t="shared" ref="H36:H38" si="25">IF(AND(G36&lt;&gt;"",D36&lt;&gt;""),G36*D36,"")</f>
        <v>-23189.759999999998</v>
      </c>
    </row>
    <row r="37" spans="1:8">
      <c r="A37" s="8">
        <v>43235</v>
      </c>
      <c r="B37" s="14" t="s">
        <v>60</v>
      </c>
      <c r="C37" s="7" t="s">
        <v>17</v>
      </c>
      <c r="D37" s="7">
        <v>300</v>
      </c>
      <c r="E37" s="8">
        <v>43266</v>
      </c>
      <c r="F37" s="8">
        <v>43243</v>
      </c>
      <c r="G37" s="9">
        <f t="shared" si="24"/>
        <v>-23</v>
      </c>
      <c r="H37" s="10">
        <f t="shared" si="25"/>
        <v>-6900</v>
      </c>
    </row>
    <row r="38" spans="1:8">
      <c r="A38" s="8">
        <v>43241</v>
      </c>
      <c r="B38" s="14" t="s">
        <v>61</v>
      </c>
      <c r="C38" s="7" t="s">
        <v>19</v>
      </c>
      <c r="D38" s="7">
        <v>318.18</v>
      </c>
      <c r="E38" s="8">
        <v>43272</v>
      </c>
      <c r="F38" s="8">
        <v>43243</v>
      </c>
      <c r="G38" s="9">
        <f t="shared" si="24"/>
        <v>-29</v>
      </c>
      <c r="H38" s="10">
        <f t="shared" si="25"/>
        <v>-9227.2199999999993</v>
      </c>
    </row>
    <row r="39" spans="1:8" s="2" customFormat="1" ht="24" customHeight="1">
      <c r="A39" s="23" t="s">
        <v>0</v>
      </c>
      <c r="B39" s="24"/>
      <c r="C39" s="25"/>
      <c r="D39" s="17">
        <f>SUM(D8:D38)</f>
        <v>58542.7</v>
      </c>
      <c r="E39" s="18"/>
      <c r="F39" s="18"/>
      <c r="G39" s="19"/>
      <c r="H39" s="17">
        <f>SUM(H8:H38)</f>
        <v>-440248.73</v>
      </c>
    </row>
    <row r="40" spans="1:8">
      <c r="A40" s="5"/>
      <c r="B40" s="5"/>
      <c r="C40" s="5"/>
      <c r="D40" s="5"/>
      <c r="E40" s="5"/>
      <c r="F40" s="5"/>
      <c r="G40" s="5"/>
      <c r="H40" s="5"/>
    </row>
    <row r="41" spans="1:8">
      <c r="A41" s="5"/>
      <c r="B41" s="5"/>
      <c r="C41" s="5"/>
      <c r="D41" s="5"/>
      <c r="E41" s="5"/>
      <c r="F41" s="5"/>
      <c r="G41" s="5"/>
      <c r="H41" s="5"/>
    </row>
    <row r="42" spans="1:8" ht="36" customHeight="1">
      <c r="A42" s="16"/>
      <c r="B42" s="26" t="s">
        <v>3</v>
      </c>
      <c r="C42" s="27"/>
      <c r="D42" s="27"/>
      <c r="E42" s="27"/>
      <c r="F42" s="15">
        <f>IF(AND(H39&lt;&gt;"",D39&lt;&gt;0),H39/D39,"")</f>
        <v>-7.5201302638928507</v>
      </c>
      <c r="G42" s="5"/>
      <c r="H42" s="5"/>
    </row>
    <row r="43" spans="1:8">
      <c r="A43" s="5"/>
      <c r="B43" s="5"/>
      <c r="C43" s="5"/>
      <c r="D43" s="5"/>
      <c r="E43" s="5"/>
      <c r="F43" s="5"/>
      <c r="G43" s="5"/>
      <c r="H43" s="5"/>
    </row>
    <row r="44" spans="1:8">
      <c r="A44" s="5"/>
      <c r="B44" s="5"/>
      <c r="C44" s="5"/>
      <c r="D44" s="5"/>
      <c r="E44" s="5"/>
      <c r="F44" s="5"/>
      <c r="G44" s="5"/>
      <c r="H44" s="5"/>
    </row>
    <row r="45" spans="1:8">
      <c r="A45" s="5"/>
      <c r="B45" s="5"/>
      <c r="C45" s="5"/>
      <c r="D45" s="5"/>
      <c r="E45" s="5"/>
      <c r="F45" s="5"/>
      <c r="G45" s="5"/>
      <c r="H45" s="5"/>
    </row>
    <row r="46" spans="1:8">
      <c r="A46" s="5"/>
      <c r="B46" s="5"/>
      <c r="C46" s="5"/>
      <c r="D46" s="5"/>
      <c r="E46" s="5"/>
      <c r="F46" s="5"/>
      <c r="G46" s="5"/>
      <c r="H46" s="5"/>
    </row>
    <row r="47" spans="1:8">
      <c r="A47" s="5"/>
      <c r="B47" s="5"/>
      <c r="C47" s="5"/>
      <c r="D47" s="5"/>
      <c r="E47" s="5"/>
      <c r="F47" s="5"/>
      <c r="G47" s="5"/>
      <c r="H47" s="5"/>
    </row>
    <row r="48" spans="1:8">
      <c r="A48" s="5"/>
      <c r="B48" s="5"/>
      <c r="C48" s="5"/>
      <c r="D48" s="5"/>
      <c r="E48" s="5"/>
      <c r="F48" s="5"/>
      <c r="G48" s="5"/>
      <c r="H48" s="5"/>
    </row>
  </sheetData>
  <mergeCells count="11">
    <mergeCell ref="B1:H1"/>
    <mergeCell ref="B3:H3"/>
    <mergeCell ref="A6:A7"/>
    <mergeCell ref="A5:F5"/>
    <mergeCell ref="C6:C7"/>
    <mergeCell ref="A39:C39"/>
    <mergeCell ref="B42:E42"/>
    <mergeCell ref="H6:H7"/>
    <mergeCell ref="G6:G7"/>
    <mergeCell ref="B6:B7"/>
    <mergeCell ref="E6:E7"/>
  </mergeCells>
  <printOptions horizontalCentered="1"/>
  <pageMargins left="0.19685039370078741" right="0.19685039370078741" top="0.59055118110236227" bottom="0.39370078740157483" header="0.31496062992125984" footer="0.31496062992125984"/>
  <pageSetup paperSize="8" scale="80" orientation="portrait" r:id="rId1"/>
  <ignoredErrors>
    <ignoredError sqref="B8 B14:B18 B25 B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Indicatore tempestività pagamen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elementari05</cp:lastModifiedBy>
  <cp:lastPrinted>2016-04-04T10:25:11Z</cp:lastPrinted>
  <dcterms:created xsi:type="dcterms:W3CDTF">2015-03-02T16:51:10Z</dcterms:created>
  <dcterms:modified xsi:type="dcterms:W3CDTF">2018-07-06T14:46:05Z</dcterms:modified>
</cp:coreProperties>
</file>