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8" windowWidth="19296" windowHeight="10032"/>
  </bookViews>
  <sheets>
    <sheet name="Indicatore tempestività pagamen" sheetId="1" r:id="rId1"/>
  </sheets>
  <calcPr calcId="125725"/>
</workbook>
</file>

<file path=xl/calcChain.xml><?xml version="1.0" encoding="utf-8"?>
<calcChain xmlns="http://schemas.openxmlformats.org/spreadsheetml/2006/main">
  <c r="F59" i="1"/>
  <c r="H56"/>
  <c r="D56"/>
  <c r="G55"/>
  <c r="H55" s="1"/>
  <c r="G53"/>
  <c r="H53" s="1"/>
  <c r="G52"/>
  <c r="H52" s="1"/>
  <c r="G50"/>
  <c r="H50" s="1"/>
  <c r="G54"/>
  <c r="H54" s="1"/>
  <c r="G41"/>
  <c r="H41" s="1"/>
  <c r="G40"/>
  <c r="H40" s="1"/>
  <c r="G49"/>
  <c r="H49" s="1"/>
  <c r="G28"/>
  <c r="H28" s="1"/>
  <c r="G39"/>
  <c r="H39" s="1"/>
  <c r="G36"/>
  <c r="H36" s="1"/>
  <c r="G34"/>
  <c r="H34" s="1"/>
  <c r="G38"/>
  <c r="H38" s="1"/>
  <c r="G51"/>
  <c r="H51" s="1"/>
  <c r="G48"/>
  <c r="H48" s="1"/>
  <c r="G47"/>
  <c r="H47" s="1"/>
  <c r="G45"/>
  <c r="H45" s="1"/>
  <c r="G46"/>
  <c r="H46" s="1"/>
  <c r="G44"/>
  <c r="H44" s="1"/>
  <c r="G42"/>
  <c r="H42" s="1"/>
  <c r="G37"/>
  <c r="H37" s="1"/>
  <c r="G35"/>
  <c r="H35" s="1"/>
  <c r="G43"/>
  <c r="H43" s="1"/>
  <c r="G32"/>
  <c r="H32" s="1"/>
  <c r="G30"/>
  <c r="H30" s="1"/>
  <c r="G33"/>
  <c r="H33" s="1"/>
  <c r="G31"/>
  <c r="H31" s="1"/>
  <c r="G29"/>
  <c r="H29" s="1"/>
  <c r="G27"/>
  <c r="H27" s="1"/>
  <c r="G11"/>
  <c r="H11" s="1"/>
  <c r="G26"/>
  <c r="H26" s="1"/>
  <c r="G25"/>
  <c r="H25" s="1"/>
  <c r="G24"/>
  <c r="H24" s="1"/>
  <c r="G23"/>
  <c r="H23" s="1"/>
  <c r="G22"/>
  <c r="H22" s="1"/>
  <c r="G20"/>
  <c r="H20" s="1"/>
  <c r="G19"/>
  <c r="H19" s="1"/>
  <c r="G18"/>
  <c r="H18" s="1"/>
  <c r="G21"/>
  <c r="H21" s="1"/>
  <c r="G8"/>
  <c r="H8" s="1"/>
  <c r="G17"/>
  <c r="H17" s="1"/>
  <c r="G16"/>
  <c r="H16" s="1"/>
  <c r="G15"/>
  <c r="H15" s="1"/>
  <c r="G14"/>
  <c r="H14" s="1"/>
  <c r="G12"/>
  <c r="H12" s="1"/>
  <c r="G9"/>
  <c r="H9" s="1"/>
  <c r="G10"/>
  <c r="H10" s="1"/>
  <c r="G13"/>
  <c r="H13" s="1"/>
</calcChain>
</file>

<file path=xl/sharedStrings.xml><?xml version="1.0" encoding="utf-8"?>
<sst xmlns="http://schemas.openxmlformats.org/spreadsheetml/2006/main" count="111" uniqueCount="82">
  <si>
    <t>TOTALE</t>
  </si>
  <si>
    <t>(IVA esclusa)</t>
  </si>
  <si>
    <t>(imponibile)</t>
  </si>
  <si>
    <t>INDICATORE DI TEMPESTIVITA' DEI PAGAMENTI:</t>
  </si>
  <si>
    <t>ISTITUTO COMPRENSIVO "SEBASTIANO TARICCO" - 12062 CHERASCO (CN)</t>
  </si>
  <si>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</si>
  <si>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</si>
  <si>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</si>
  <si>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</si>
  <si>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</si>
  <si>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</si>
  <si>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</si>
  <si>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DATA</t>
  </si>
  <si>
    <t>FORNITORE</t>
  </si>
  <si>
    <t>BI.EMME UFFICIO srl</t>
  </si>
  <si>
    <t>RABEZZANA SILVANO</t>
  </si>
  <si>
    <t>AUTOSERVIZI VIVALDA snc</t>
  </si>
  <si>
    <t>BOGLIANO srl</t>
  </si>
  <si>
    <t>424</t>
  </si>
  <si>
    <t>POSTE ITALIANE SpA</t>
  </si>
  <si>
    <t>INDICATORE TEMPESTIVITA' DEI PAGAMENTI - 4° TRIMESTRE 2017</t>
  </si>
  <si>
    <t>COOPERATIVA SOCIALE LABORATORIO SCRL</t>
  </si>
  <si>
    <t>3036</t>
  </si>
  <si>
    <t>EDIZIONI CENTRO STUDI ERICKSON SpA</t>
  </si>
  <si>
    <t>58/2017</t>
  </si>
  <si>
    <t>FRANCO VIAGGI srl</t>
  </si>
  <si>
    <t>59/2017</t>
  </si>
  <si>
    <t>45/PA</t>
  </si>
  <si>
    <t>46/PA</t>
  </si>
  <si>
    <t>47/PA</t>
  </si>
  <si>
    <t>2270 PA</t>
  </si>
  <si>
    <t>CASA EDITRICE LEARDINO GUERRINI srl</t>
  </si>
  <si>
    <t>37/PA</t>
  </si>
  <si>
    <t>8717309117</t>
  </si>
  <si>
    <t>2017003599</t>
  </si>
  <si>
    <t xml:space="preserve">AMBIENTESCUOLA srl </t>
  </si>
  <si>
    <t>2017003600</t>
  </si>
  <si>
    <t>2017003601</t>
  </si>
  <si>
    <t>0000163</t>
  </si>
  <si>
    <t>BMEDICAL di BONNAL JEAN JACQUES PIERRE</t>
  </si>
  <si>
    <t>24</t>
  </si>
  <si>
    <t>AGO sas</t>
  </si>
  <si>
    <t>2017004394</t>
  </si>
  <si>
    <t>2017004395</t>
  </si>
  <si>
    <t>00001/07</t>
  </si>
  <si>
    <t>GIRAUDO ADA &amp; C. snc</t>
  </si>
  <si>
    <t>000110/PA</t>
  </si>
  <si>
    <t>000111/PA</t>
  </si>
  <si>
    <t>TD TECNOLOGIE DIGITALI srl</t>
  </si>
  <si>
    <t>41/PA</t>
  </si>
  <si>
    <t>000114/PA</t>
  </si>
  <si>
    <t>8717347675</t>
  </si>
  <si>
    <t>8717348949</t>
  </si>
  <si>
    <t>679</t>
  </si>
  <si>
    <t>00003/01</t>
  </si>
  <si>
    <t>ASSOCIAZIONE CULTURALE MAGOG</t>
  </si>
  <si>
    <t>8717364747</t>
  </si>
  <si>
    <t>00227/01</t>
  </si>
  <si>
    <t>20174E36113</t>
  </si>
  <si>
    <t>GRUPPO SPAGGIARI PARMA SpA</t>
  </si>
  <si>
    <t>52/PA</t>
  </si>
  <si>
    <t>53/PA</t>
  </si>
  <si>
    <t>54/PA</t>
  </si>
  <si>
    <t>55/PA</t>
  </si>
  <si>
    <t>56/PA</t>
  </si>
  <si>
    <t>57/PA</t>
  </si>
  <si>
    <t>759</t>
  </si>
  <si>
    <t>V3-27061</t>
  </si>
  <si>
    <t>BORGIONE CENTRO DIDATTICO srl</t>
  </si>
  <si>
    <t>V3-27060</t>
  </si>
  <si>
    <t>A17PAS0012653</t>
  </si>
  <si>
    <t>ARUBA SpA</t>
  </si>
  <si>
    <t>10/570</t>
  </si>
  <si>
    <t>LA LUCERNA sas</t>
  </si>
  <si>
    <t>V3-27352</t>
  </si>
  <si>
    <t>V3-27818</t>
  </si>
  <si>
    <t>8717379254</t>
  </si>
  <si>
    <t>V3-28950</t>
  </si>
  <si>
    <t>29/P</t>
  </si>
  <si>
    <t>IL TRIANGOLO sas</t>
  </si>
  <si>
    <t>30/P</t>
  </si>
  <si>
    <t>76/2017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</si>
</sst>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0"/>
      <color theme="4" tint="-0.499984740745262"/>
      <name val="Tahoma"/>
      <family val="2"/>
    </font>
    <font>
      <b/>
      <sz val="11"/>
      <color theme="4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4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46" zoomScaleNormal="100" workbookViewId="0">
      <selection activeCell="F60" sqref="F60"/>
    </sheetView>
  </sheetViews>
  <sheetFormatPr defaultColWidth="9.109375" defaultRowHeight="14.4"/>
  <cols>
    <col min="1" max="1" width="13.21875" style="1" customWidth="1"/>
    <col min="2" max="2" width="14.21875" style="1" customWidth="1"/>
    <col min="3" max="3" width="40.5546875" style="1" customWidth="1"/>
    <col min="4" max="4" width="16" style="1" customWidth="1"/>
    <col min="5" max="6" width="15.6640625" style="1" customWidth="1"/>
    <col min="7" max="7" width="11.5546875" style="1" customWidth="1"/>
    <col min="8" max="8" width="16" style="1" customWidth="1"/>
    <col min="9" max="16384" width="9.109375" style="1"/>
  </cols>
  <sheetData>
    <row r="1" spans="1:8">
      <c r="B1" s="32" t="s">
        <v>4</v>
      </c>
      <c r="C1" s="32"/>
      <c r="D1" s="33"/>
      <c r="E1" s="33"/>
      <c r="F1" s="33"/>
      <c r="G1" s="33"/>
      <c r="H1" s="33"/>
    </row>
    <row r="2" spans="1:8" ht="7.8" customHeight="1">
      <c r="A2" s="3"/>
      <c r="B2" s="3"/>
      <c r="C2" s="4"/>
      <c r="D2" s="22"/>
      <c r="E2" s="22"/>
      <c r="F2" s="22"/>
      <c r="G2" s="22"/>
      <c r="H2" s="22"/>
    </row>
    <row r="3" spans="1:8">
      <c r="B3" s="32" t="s">
        <v>20</v>
      </c>
      <c r="C3" s="32"/>
      <c r="D3" s="33"/>
      <c r="E3" s="33"/>
      <c r="F3" s="33"/>
      <c r="G3" s="33"/>
      <c r="H3" s="33"/>
    </row>
    <row r="4" spans="1:8">
      <c r="A4" s="5"/>
      <c r="B4" s="5"/>
      <c r="C4" s="5"/>
      <c r="D4" s="5"/>
      <c r="E4" s="5"/>
      <c r="F4" s="5"/>
      <c r="G4" s="5"/>
      <c r="H4" s="5"/>
    </row>
    <row r="5" spans="1:8" ht="24" customHeight="1">
      <c r="A5" s="36" t="s">
        <v>5</v>
      </c>
      <c r="B5" s="37"/>
      <c r="C5" s="37"/>
      <c r="D5" s="37"/>
      <c r="E5" s="37"/>
      <c r="F5" s="38"/>
      <c r="G5" s="11"/>
      <c r="H5" s="6"/>
    </row>
    <row r="6" spans="1:8" ht="31.2" customHeight="1">
      <c r="A6" s="34" t="s">
        <v>12</v>
      </c>
      <c r="B6" s="30" t="s">
        <v>6</v>
      </c>
      <c r="C6" s="30" t="s">
        <v>13</v>
      </c>
      <c r="D6" s="12" t="s">
        <v>7</v>
      </c>
      <c r="E6" s="30" t="s">
        <v>8</v>
      </c>
      <c r="F6" s="12" t="s">
        <v>9</v>
      </c>
      <c r="G6" s="30" t="s">
        <v>10</v>
      </c>
      <c r="H6" s="28" t="s">
        <v>11</v>
      </c>
    </row>
    <row r="7" spans="1:8" ht="18" customHeight="1">
      <c r="A7" s="35"/>
      <c r="B7" s="31"/>
      <c r="C7" s="39"/>
      <c r="D7" s="13" t="s">
        <v>1</v>
      </c>
      <c r="E7" s="31"/>
      <c r="F7" s="13" t="s">
        <v>2</v>
      </c>
      <c r="G7" s="31"/>
      <c r="H7" s="29"/>
    </row>
    <row r="8" spans="1:8">
      <c r="A8" s="8">
        <v>43008</v>
      </c>
      <c r="B8" s="14" t="s">
        <v>30</v>
      </c>
      <c r="C8" s="7" t="s">
        <v>31</v>
      </c>
      <c r="D8" s="7">
        <v>135</v>
      </c>
      <c r="E8" s="8">
        <v>43069</v>
      </c>
      <c r="F8" s="8">
        <v>43042</v>
      </c>
      <c r="G8" s="9">
        <f t="shared" ref="G8" si="0">IF(AND(E8&lt;&gt;"",F8&lt;&gt;""),F8-E8,"")</f>
        <v>-27</v>
      </c>
      <c r="H8" s="10">
        <f t="shared" ref="H8" si="1">IF(AND(G8&lt;&gt;"",D8&lt;&gt;""),G8*D8,"")</f>
        <v>-3645</v>
      </c>
    </row>
    <row r="9" spans="1:8">
      <c r="A9" s="8">
        <v>43008</v>
      </c>
      <c r="B9" s="14" t="s">
        <v>32</v>
      </c>
      <c r="C9" s="7" t="s">
        <v>48</v>
      </c>
      <c r="D9" s="7">
        <v>363</v>
      </c>
      <c r="E9" s="8">
        <v>43049</v>
      </c>
      <c r="F9" s="8">
        <v>43020</v>
      </c>
      <c r="G9" s="9">
        <f t="shared" ref="G9" si="2">IF(AND(E9&lt;&gt;"",F9&lt;&gt;""),F9-E9,"")</f>
        <v>-29</v>
      </c>
      <c r="H9" s="10">
        <f t="shared" ref="H9" si="3">IF(AND(G9&lt;&gt;"",D9&lt;&gt;""),G9*D9,"")</f>
        <v>-10527</v>
      </c>
    </row>
    <row r="10" spans="1:8">
      <c r="A10" s="8">
        <v>43010</v>
      </c>
      <c r="B10" s="14" t="s">
        <v>22</v>
      </c>
      <c r="C10" s="7" t="s">
        <v>23</v>
      </c>
      <c r="D10" s="7">
        <v>283.05</v>
      </c>
      <c r="E10" s="8">
        <v>43047</v>
      </c>
      <c r="F10" s="8">
        <v>43021</v>
      </c>
      <c r="G10" s="9">
        <f t="shared" ref="G10:G11" si="4">IF(AND(E10&lt;&gt;"",F10&lt;&gt;""),F10-E10,"")</f>
        <v>-26</v>
      </c>
      <c r="H10" s="10">
        <f t="shared" ref="H10:H11" si="5">IF(AND(G10&lt;&gt;"",D10&lt;&gt;""),G10*D10,"")</f>
        <v>-7359.3</v>
      </c>
    </row>
    <row r="11" spans="1:8">
      <c r="A11" s="8">
        <v>43010</v>
      </c>
      <c r="B11" s="14" t="s">
        <v>46</v>
      </c>
      <c r="C11" s="7" t="s">
        <v>14</v>
      </c>
      <c r="D11" s="7">
        <v>207</v>
      </c>
      <c r="E11" s="8">
        <v>43069</v>
      </c>
      <c r="F11" s="8">
        <v>43049</v>
      </c>
      <c r="G11" s="9">
        <f t="shared" si="4"/>
        <v>-20</v>
      </c>
      <c r="H11" s="10">
        <f t="shared" si="5"/>
        <v>-4140</v>
      </c>
    </row>
    <row r="12" spans="1:8">
      <c r="A12" s="8">
        <v>43010</v>
      </c>
      <c r="B12" s="14" t="s">
        <v>47</v>
      </c>
      <c r="C12" s="7" t="s">
        <v>14</v>
      </c>
      <c r="D12" s="7">
        <v>318.25</v>
      </c>
      <c r="E12" s="8">
        <v>43069</v>
      </c>
      <c r="F12" s="8">
        <v>43049</v>
      </c>
      <c r="G12" s="9">
        <f t="shared" ref="G12" si="6">IF(AND(E12&lt;&gt;"",F12&lt;&gt;""),F12-E12,"")</f>
        <v>-20</v>
      </c>
      <c r="H12" s="10">
        <f t="shared" ref="H12" si="7">IF(AND(G12&lt;&gt;"",D12&lt;&gt;""),G12*D12,"")</f>
        <v>-6365</v>
      </c>
    </row>
    <row r="13" spans="1:8">
      <c r="A13" s="8">
        <v>43017</v>
      </c>
      <c r="B13" s="14" t="s">
        <v>24</v>
      </c>
      <c r="C13" s="7" t="s">
        <v>25</v>
      </c>
      <c r="D13" s="20">
        <v>100</v>
      </c>
      <c r="E13" s="21">
        <v>43048</v>
      </c>
      <c r="F13" s="21">
        <v>43021</v>
      </c>
      <c r="G13" s="9">
        <f>IF(AND(E13&lt;&gt;"",F13&lt;&gt;""),F13-E13,"")</f>
        <v>-27</v>
      </c>
      <c r="H13" s="10">
        <f>IF(AND(G13&lt;&gt;"",D13&lt;&gt;""),G13*D13,"")</f>
        <v>-2700</v>
      </c>
    </row>
    <row r="14" spans="1:8">
      <c r="A14" s="8">
        <v>43017</v>
      </c>
      <c r="B14" s="14" t="s">
        <v>26</v>
      </c>
      <c r="C14" s="7" t="s">
        <v>25</v>
      </c>
      <c r="D14" s="20">
        <v>1190</v>
      </c>
      <c r="E14" s="21">
        <v>43048</v>
      </c>
      <c r="F14" s="21">
        <v>43021</v>
      </c>
      <c r="G14" s="9">
        <f>IF(AND(E14&lt;&gt;"",F14&lt;&gt;""),F14-E14,"")</f>
        <v>-27</v>
      </c>
      <c r="H14" s="10">
        <f>IF(AND(G14&lt;&gt;"",D14&lt;&gt;""),G14*D14,"")</f>
        <v>-32130</v>
      </c>
    </row>
    <row r="15" spans="1:8">
      <c r="A15" s="8">
        <v>43018</v>
      </c>
      <c r="B15" s="14" t="s">
        <v>27</v>
      </c>
      <c r="C15" s="7" t="s">
        <v>16</v>
      </c>
      <c r="D15" s="20">
        <v>120</v>
      </c>
      <c r="E15" s="21">
        <v>43049</v>
      </c>
      <c r="F15" s="21">
        <v>43021</v>
      </c>
      <c r="G15" s="9">
        <f>IF(AND(E15&lt;&gt;"",F15&lt;&gt;""),F15-E15,"")</f>
        <v>-28</v>
      </c>
      <c r="H15" s="10">
        <f>IF(AND(G15&lt;&gt;"",D15&lt;&gt;""),G15*D15,"")</f>
        <v>-3360</v>
      </c>
    </row>
    <row r="16" spans="1:8">
      <c r="A16" s="8">
        <v>43018</v>
      </c>
      <c r="B16" s="14" t="s">
        <v>28</v>
      </c>
      <c r="C16" s="7" t="s">
        <v>16</v>
      </c>
      <c r="D16" s="20">
        <v>1081.82</v>
      </c>
      <c r="E16" s="21">
        <v>43049</v>
      </c>
      <c r="F16" s="21">
        <v>43021</v>
      </c>
      <c r="G16" s="9">
        <f>IF(AND(E16&lt;&gt;"",F16&lt;&gt;""),F16-E16,"")</f>
        <v>-28</v>
      </c>
      <c r="H16" s="10">
        <f>IF(AND(G16&lt;&gt;"",D16&lt;&gt;""),G16*D16,"")</f>
        <v>-30290.959999999999</v>
      </c>
    </row>
    <row r="17" spans="1:8">
      <c r="A17" s="8">
        <v>43018</v>
      </c>
      <c r="B17" s="14" t="s">
        <v>29</v>
      </c>
      <c r="C17" s="7" t="s">
        <v>16</v>
      </c>
      <c r="D17" s="20">
        <v>295.45</v>
      </c>
      <c r="E17" s="21">
        <v>43049</v>
      </c>
      <c r="F17" s="21">
        <v>43021</v>
      </c>
      <c r="G17" s="9">
        <f>IF(AND(E17&lt;&gt;"",F17&lt;&gt;""),F17-E17,"")</f>
        <v>-28</v>
      </c>
      <c r="H17" s="10">
        <f>IF(AND(G17&lt;&gt;"",D17&lt;&gt;""),G17*D17,"")</f>
        <v>-8272.6</v>
      </c>
    </row>
    <row r="18" spans="1:8">
      <c r="A18" s="8">
        <v>43021</v>
      </c>
      <c r="B18" s="14" t="s">
        <v>33</v>
      </c>
      <c r="C18" s="7" t="s">
        <v>19</v>
      </c>
      <c r="D18" s="7">
        <v>8.23</v>
      </c>
      <c r="E18" s="8">
        <v>43051</v>
      </c>
      <c r="F18" s="8">
        <v>43026</v>
      </c>
      <c r="G18" s="9">
        <f t="shared" ref="G18:G20" si="8">IF(AND(E18&lt;&gt;"",F18&lt;&gt;""),F18-E18,"")</f>
        <v>-25</v>
      </c>
      <c r="H18" s="10">
        <f t="shared" ref="H18:H20" si="9">IF(AND(G18&lt;&gt;"",D18&lt;&gt;""),G18*D18,"")</f>
        <v>-205.75</v>
      </c>
    </row>
    <row r="19" spans="1:8">
      <c r="A19" s="8">
        <v>43025</v>
      </c>
      <c r="B19" s="14" t="s">
        <v>34</v>
      </c>
      <c r="C19" s="7" t="s">
        <v>35</v>
      </c>
      <c r="D19" s="7">
        <v>7084</v>
      </c>
      <c r="E19" s="8">
        <v>43055</v>
      </c>
      <c r="F19" s="8">
        <v>43027</v>
      </c>
      <c r="G19" s="9">
        <f t="shared" si="8"/>
        <v>-28</v>
      </c>
      <c r="H19" s="10">
        <f t="shared" si="9"/>
        <v>-198352</v>
      </c>
    </row>
    <row r="20" spans="1:8">
      <c r="A20" s="8">
        <v>43025</v>
      </c>
      <c r="B20" s="14" t="s">
        <v>36</v>
      </c>
      <c r="C20" s="7" t="s">
        <v>35</v>
      </c>
      <c r="D20" s="7">
        <v>121</v>
      </c>
      <c r="E20" s="8">
        <v>43055</v>
      </c>
      <c r="F20" s="8">
        <v>43027</v>
      </c>
      <c r="G20" s="9">
        <f t="shared" si="8"/>
        <v>-28</v>
      </c>
      <c r="H20" s="10">
        <f t="shared" si="9"/>
        <v>-3388</v>
      </c>
    </row>
    <row r="21" spans="1:8">
      <c r="A21" s="8">
        <v>43025</v>
      </c>
      <c r="B21" s="14" t="s">
        <v>37</v>
      </c>
      <c r="C21" s="7" t="s">
        <v>35</v>
      </c>
      <c r="D21" s="7">
        <v>297</v>
      </c>
      <c r="E21" s="8">
        <v>43055</v>
      </c>
      <c r="F21" s="8">
        <v>43027</v>
      </c>
      <c r="G21" s="9">
        <f t="shared" ref="G21" si="10">IF(AND(E21&lt;&gt;"",F21&lt;&gt;""),F21-E21,"")</f>
        <v>-28</v>
      </c>
      <c r="H21" s="10">
        <f t="shared" ref="H21" si="11">IF(AND(G21&lt;&gt;"",D21&lt;&gt;""),G21*D21,"")</f>
        <v>-8316</v>
      </c>
    </row>
    <row r="22" spans="1:8">
      <c r="A22" s="8">
        <v>43027</v>
      </c>
      <c r="B22" s="14" t="s">
        <v>38</v>
      </c>
      <c r="C22" s="7" t="s">
        <v>39</v>
      </c>
      <c r="D22" s="7">
        <v>387.85</v>
      </c>
      <c r="E22" s="8">
        <v>43061</v>
      </c>
      <c r="F22" s="8">
        <v>43042</v>
      </c>
      <c r="G22" s="9">
        <f t="shared" ref="G22" si="12">IF(AND(E22&lt;&gt;"",F22&lt;&gt;""),F22-E22,"")</f>
        <v>-19</v>
      </c>
      <c r="H22" s="10">
        <f t="shared" ref="H22" si="13">IF(AND(G22&lt;&gt;"",D22&lt;&gt;""),G22*D22,"")</f>
        <v>-7369.1500000000005</v>
      </c>
    </row>
    <row r="23" spans="1:8">
      <c r="A23" s="8">
        <v>43031</v>
      </c>
      <c r="B23" s="14" t="s">
        <v>40</v>
      </c>
      <c r="C23" s="7" t="s">
        <v>41</v>
      </c>
      <c r="D23" s="7">
        <v>872.27</v>
      </c>
      <c r="E23" s="8">
        <v>43069</v>
      </c>
      <c r="F23" s="8">
        <v>43042</v>
      </c>
      <c r="G23" s="9">
        <f t="shared" ref="G23:G24" si="14">IF(AND(E23&lt;&gt;"",F23&lt;&gt;""),F23-E23,"")</f>
        <v>-27</v>
      </c>
      <c r="H23" s="10">
        <f t="shared" ref="H23:H24" si="15">IF(AND(G23&lt;&gt;"",D23&lt;&gt;""),G23*D23,"")</f>
        <v>-23551.29</v>
      </c>
    </row>
    <row r="24" spans="1:8">
      <c r="A24" s="8">
        <v>43033</v>
      </c>
      <c r="B24" s="14" t="s">
        <v>42</v>
      </c>
      <c r="C24" s="7" t="s">
        <v>35</v>
      </c>
      <c r="D24" s="7">
        <v>33</v>
      </c>
      <c r="E24" s="8">
        <v>43063</v>
      </c>
      <c r="F24" s="8">
        <v>43042</v>
      </c>
      <c r="G24" s="9">
        <f t="shared" si="14"/>
        <v>-21</v>
      </c>
      <c r="H24" s="10">
        <f t="shared" si="15"/>
        <v>-693</v>
      </c>
    </row>
    <row r="25" spans="1:8">
      <c r="A25" s="8">
        <v>43033</v>
      </c>
      <c r="B25" s="14" t="s">
        <v>43</v>
      </c>
      <c r="C25" s="7" t="s">
        <v>35</v>
      </c>
      <c r="D25" s="7">
        <v>55</v>
      </c>
      <c r="E25" s="8">
        <v>43063</v>
      </c>
      <c r="F25" s="8">
        <v>43042</v>
      </c>
      <c r="G25" s="9">
        <f t="shared" ref="G25" si="16">IF(AND(E25&lt;&gt;"",F25&lt;&gt;""),F25-E25,"")</f>
        <v>-21</v>
      </c>
      <c r="H25" s="10">
        <f t="shared" ref="H25" si="17">IF(AND(G25&lt;&gt;"",D25&lt;&gt;""),G25*D25,"")</f>
        <v>-1155</v>
      </c>
    </row>
    <row r="26" spans="1:8">
      <c r="A26" s="8">
        <v>43038</v>
      </c>
      <c r="B26" s="14" t="s">
        <v>44</v>
      </c>
      <c r="C26" s="7" t="s">
        <v>45</v>
      </c>
      <c r="D26" s="7">
        <v>372.73</v>
      </c>
      <c r="E26" s="8">
        <v>43068</v>
      </c>
      <c r="F26" s="8">
        <v>43052</v>
      </c>
      <c r="G26" s="9">
        <f t="shared" ref="G26:G32" si="18">IF(AND(E26&lt;&gt;"",F26&lt;&gt;""),F26-E26,"")</f>
        <v>-16</v>
      </c>
      <c r="H26" s="10">
        <f t="shared" ref="H26:H32" si="19">IF(AND(G26&lt;&gt;"",D26&lt;&gt;""),G26*D26,"")</f>
        <v>-5963.68</v>
      </c>
    </row>
    <row r="27" spans="1:8">
      <c r="A27" s="8">
        <v>43039</v>
      </c>
      <c r="B27" s="14" t="s">
        <v>49</v>
      </c>
      <c r="C27" s="7" t="s">
        <v>48</v>
      </c>
      <c r="D27" s="7">
        <v>198</v>
      </c>
      <c r="E27" s="8">
        <v>43082</v>
      </c>
      <c r="F27" s="8">
        <v>43066</v>
      </c>
      <c r="G27" s="9">
        <f t="shared" si="18"/>
        <v>-16</v>
      </c>
      <c r="H27" s="10">
        <f t="shared" si="19"/>
        <v>-3168</v>
      </c>
    </row>
    <row r="28" spans="1:8">
      <c r="A28" s="8">
        <v>43039</v>
      </c>
      <c r="B28" s="14" t="s">
        <v>50</v>
      </c>
      <c r="C28" s="7" t="s">
        <v>14</v>
      </c>
      <c r="D28" s="7">
        <v>1800</v>
      </c>
      <c r="E28" s="8">
        <v>43085</v>
      </c>
      <c r="F28" s="8">
        <v>43067</v>
      </c>
      <c r="G28" s="9">
        <f t="shared" ref="G28" si="20">IF(AND(E28&lt;&gt;"",F28&lt;&gt;""),F28-E28,"")</f>
        <v>-18</v>
      </c>
      <c r="H28" s="10">
        <f t="shared" ref="H28" si="21">IF(AND(G28&lt;&gt;"",D28&lt;&gt;""),G28*D28,"")</f>
        <v>-32400</v>
      </c>
    </row>
    <row r="29" spans="1:8">
      <c r="A29" s="8">
        <v>43039</v>
      </c>
      <c r="B29" s="14" t="s">
        <v>70</v>
      </c>
      <c r="C29" s="7" t="s">
        <v>71</v>
      </c>
      <c r="D29" s="7">
        <v>50</v>
      </c>
      <c r="E29" s="8">
        <v>43111</v>
      </c>
      <c r="F29" s="8">
        <v>43088</v>
      </c>
      <c r="G29" s="9">
        <f t="shared" si="18"/>
        <v>-23</v>
      </c>
      <c r="H29" s="10">
        <f t="shared" si="19"/>
        <v>-1150</v>
      </c>
    </row>
    <row r="30" spans="1:8">
      <c r="A30" s="8">
        <v>43045</v>
      </c>
      <c r="B30" s="14" t="s">
        <v>53</v>
      </c>
      <c r="C30" s="7" t="s">
        <v>17</v>
      </c>
      <c r="D30" s="7">
        <v>150</v>
      </c>
      <c r="E30" s="8">
        <v>43106</v>
      </c>
      <c r="F30" s="8">
        <v>43067</v>
      </c>
      <c r="G30" s="9">
        <f>IF(AND(E30&lt;&gt;"",F30&lt;&gt;""),F30-E30,"")</f>
        <v>-39</v>
      </c>
      <c r="H30" s="10">
        <f>IF(AND(G30&lt;&gt;"",D30&lt;&gt;""),G30*D30,"")</f>
        <v>-5850</v>
      </c>
    </row>
    <row r="31" spans="1:8">
      <c r="A31" s="8">
        <v>43054</v>
      </c>
      <c r="B31" s="14" t="s">
        <v>51</v>
      </c>
      <c r="C31" s="7" t="s">
        <v>19</v>
      </c>
      <c r="D31" s="7">
        <v>10.02</v>
      </c>
      <c r="E31" s="8">
        <v>43091</v>
      </c>
      <c r="F31" s="8">
        <v>43088</v>
      </c>
      <c r="G31" s="9">
        <f t="shared" si="18"/>
        <v>-3</v>
      </c>
      <c r="H31" s="10">
        <f t="shared" si="19"/>
        <v>-30.06</v>
      </c>
    </row>
    <row r="32" spans="1:8">
      <c r="A32" s="8">
        <v>43054</v>
      </c>
      <c r="B32" s="14" t="s">
        <v>52</v>
      </c>
      <c r="C32" s="7" t="s">
        <v>19</v>
      </c>
      <c r="D32" s="7">
        <v>11.16</v>
      </c>
      <c r="E32" s="8">
        <v>43091</v>
      </c>
      <c r="F32" s="8">
        <v>43088</v>
      </c>
      <c r="G32" s="9">
        <f t="shared" si="18"/>
        <v>-3</v>
      </c>
      <c r="H32" s="10">
        <f t="shared" si="19"/>
        <v>-33.480000000000004</v>
      </c>
    </row>
    <row r="33" spans="1:8">
      <c r="A33" s="8">
        <v>43067</v>
      </c>
      <c r="B33" s="14" t="s">
        <v>54</v>
      </c>
      <c r="C33" s="7" t="s">
        <v>55</v>
      </c>
      <c r="D33" s="7">
        <v>410</v>
      </c>
      <c r="E33" s="8">
        <v>43097</v>
      </c>
      <c r="F33" s="8">
        <v>43069</v>
      </c>
      <c r="G33" s="9">
        <f t="shared" ref="G33:G43" si="22">IF(AND(E33&lt;&gt;"",F33&lt;&gt;""),F33-E33,"")</f>
        <v>-28</v>
      </c>
      <c r="H33" s="10">
        <f t="shared" ref="H33:H43" si="23">IF(AND(G33&lt;&gt;"",D33&lt;&gt;""),G33*D33,"")</f>
        <v>-11480</v>
      </c>
    </row>
    <row r="34" spans="1:8">
      <c r="A34" s="8">
        <v>43069</v>
      </c>
      <c r="B34" s="14" t="s">
        <v>56</v>
      </c>
      <c r="C34" s="7" t="s">
        <v>19</v>
      </c>
      <c r="D34" s="7">
        <v>31.23</v>
      </c>
      <c r="E34" s="8">
        <v>43099</v>
      </c>
      <c r="F34" s="8">
        <v>43088</v>
      </c>
      <c r="G34" s="9">
        <f t="shared" si="22"/>
        <v>-11</v>
      </c>
      <c r="H34" s="10">
        <f t="shared" si="23"/>
        <v>-343.53000000000003</v>
      </c>
    </row>
    <row r="35" spans="1:8">
      <c r="A35" s="8">
        <v>43068</v>
      </c>
      <c r="B35" s="14" t="s">
        <v>69</v>
      </c>
      <c r="C35" s="7" t="s">
        <v>68</v>
      </c>
      <c r="D35" s="7">
        <v>293.60000000000002</v>
      </c>
      <c r="E35" s="8">
        <v>43108</v>
      </c>
      <c r="F35" s="8">
        <v>43088</v>
      </c>
      <c r="G35" s="9">
        <f>IF(AND(E35&lt;&gt;"",F35&lt;&gt;""),F35-E35,"")</f>
        <v>-20</v>
      </c>
      <c r="H35" s="10">
        <f>IF(AND(G35&lt;&gt;"",D35&lt;&gt;""),G35*D35,"")</f>
        <v>-5872</v>
      </c>
    </row>
    <row r="36" spans="1:8">
      <c r="A36" s="8">
        <v>43068</v>
      </c>
      <c r="B36" s="14" t="s">
        <v>67</v>
      </c>
      <c r="C36" s="7" t="s">
        <v>68</v>
      </c>
      <c r="D36" s="7">
        <v>106.2</v>
      </c>
      <c r="E36" s="8">
        <v>43108</v>
      </c>
      <c r="F36" s="8">
        <v>43088</v>
      </c>
      <c r="G36" s="9">
        <f t="shared" si="22"/>
        <v>-20</v>
      </c>
      <c r="H36" s="10">
        <f t="shared" si="23"/>
        <v>-2124</v>
      </c>
    </row>
    <row r="37" spans="1:8">
      <c r="A37" s="8">
        <v>43069</v>
      </c>
      <c r="B37" s="14" t="s">
        <v>18</v>
      </c>
      <c r="C37" s="7" t="s">
        <v>21</v>
      </c>
      <c r="D37" s="7">
        <v>1677.9</v>
      </c>
      <c r="E37" s="8">
        <v>43104</v>
      </c>
      <c r="F37" s="8">
        <v>43088</v>
      </c>
      <c r="G37" s="9">
        <f t="shared" ref="G37:G42" si="24">IF(AND(E37&lt;&gt;"",F37&lt;&gt;""),F37-E37,"")</f>
        <v>-16</v>
      </c>
      <c r="H37" s="10">
        <f t="shared" ref="H37:H42" si="25">IF(AND(G37&lt;&gt;"",D37&lt;&gt;""),G37*D37,"")</f>
        <v>-26846.400000000001</v>
      </c>
    </row>
    <row r="38" spans="1:8">
      <c r="A38" s="8">
        <v>43069</v>
      </c>
      <c r="B38" s="14" t="s">
        <v>66</v>
      </c>
      <c r="C38" s="7" t="s">
        <v>17</v>
      </c>
      <c r="D38" s="7">
        <v>414</v>
      </c>
      <c r="E38" s="8">
        <v>43130</v>
      </c>
      <c r="F38" s="8">
        <v>43088</v>
      </c>
      <c r="G38" s="9">
        <f>IF(AND(E38&lt;&gt;"",F38&lt;&gt;""),F38-E38,"")</f>
        <v>-42</v>
      </c>
      <c r="H38" s="10">
        <f>IF(AND(G38&lt;&gt;"",D38&lt;&gt;""),G38*D38,"")</f>
        <v>-17388</v>
      </c>
    </row>
    <row r="39" spans="1:8">
      <c r="A39" s="8">
        <v>43069</v>
      </c>
      <c r="B39" s="14" t="s">
        <v>27</v>
      </c>
      <c r="C39" s="7" t="s">
        <v>48</v>
      </c>
      <c r="D39" s="7">
        <v>66</v>
      </c>
      <c r="E39" s="8">
        <v>43110</v>
      </c>
      <c r="F39" s="8">
        <v>43088</v>
      </c>
      <c r="G39" s="9">
        <f t="shared" ref="G39:G40" si="26">IF(AND(E39&lt;&gt;"",F39&lt;&gt;""),F39-E39,"")</f>
        <v>-22</v>
      </c>
      <c r="H39" s="10">
        <f t="shared" ref="H39:H40" si="27">IF(AND(G39&lt;&gt;"",D39&lt;&gt;""),G39*D39,"")</f>
        <v>-1452</v>
      </c>
    </row>
    <row r="40" spans="1:8">
      <c r="A40" s="8">
        <v>43069</v>
      </c>
      <c r="B40" s="14" t="s">
        <v>74</v>
      </c>
      <c r="C40" s="7" t="s">
        <v>68</v>
      </c>
      <c r="D40" s="7">
        <v>107.46</v>
      </c>
      <c r="E40" s="8">
        <v>43112</v>
      </c>
      <c r="F40" s="8">
        <v>43088</v>
      </c>
      <c r="G40" s="9">
        <f t="shared" si="26"/>
        <v>-24</v>
      </c>
      <c r="H40" s="10">
        <f t="shared" si="27"/>
        <v>-2579.04</v>
      </c>
    </row>
    <row r="41" spans="1:8">
      <c r="A41" s="8">
        <v>43070</v>
      </c>
      <c r="B41" s="14" t="s">
        <v>75</v>
      </c>
      <c r="C41" s="7" t="s">
        <v>68</v>
      </c>
      <c r="D41" s="7">
        <v>401.14</v>
      </c>
      <c r="E41" s="8">
        <v>43112</v>
      </c>
      <c r="F41" s="8">
        <v>43088</v>
      </c>
      <c r="G41" s="9">
        <f t="shared" ref="G41" si="28">IF(AND(E41&lt;&gt;"",F41&lt;&gt;""),F41-E41,"")</f>
        <v>-24</v>
      </c>
      <c r="H41" s="10">
        <f t="shared" ref="H41" si="29">IF(AND(G41&lt;&gt;"",D41&lt;&gt;""),G41*D41,"")</f>
        <v>-9627.36</v>
      </c>
    </row>
    <row r="42" spans="1:8">
      <c r="A42" s="8">
        <v>43073</v>
      </c>
      <c r="B42" s="14" t="s">
        <v>58</v>
      </c>
      <c r="C42" s="7" t="s">
        <v>59</v>
      </c>
      <c r="D42" s="7">
        <v>90</v>
      </c>
      <c r="E42" s="8">
        <v>43133</v>
      </c>
      <c r="F42" s="8">
        <v>43088</v>
      </c>
      <c r="G42" s="9">
        <f t="shared" si="24"/>
        <v>-45</v>
      </c>
      <c r="H42" s="10">
        <f t="shared" si="25"/>
        <v>-4050</v>
      </c>
    </row>
    <row r="43" spans="1:8">
      <c r="A43" s="8">
        <v>43074</v>
      </c>
      <c r="B43" s="14" t="s">
        <v>57</v>
      </c>
      <c r="C43" s="7" t="s">
        <v>15</v>
      </c>
      <c r="D43" s="7">
        <v>200</v>
      </c>
      <c r="E43" s="8">
        <v>43104</v>
      </c>
      <c r="F43" s="8">
        <v>43088</v>
      </c>
      <c r="G43" s="9">
        <f t="shared" si="22"/>
        <v>-16</v>
      </c>
      <c r="H43" s="10">
        <f t="shared" si="23"/>
        <v>-3200</v>
      </c>
    </row>
    <row r="44" spans="1:8">
      <c r="A44" s="8">
        <v>43076</v>
      </c>
      <c r="B44" s="14" t="s">
        <v>60</v>
      </c>
      <c r="C44" s="7" t="s">
        <v>16</v>
      </c>
      <c r="D44" s="20">
        <v>104.54</v>
      </c>
      <c r="E44" s="21">
        <v>43107</v>
      </c>
      <c r="F44" s="21">
        <v>43088</v>
      </c>
      <c r="G44" s="9">
        <f>IF(AND(E44&lt;&gt;"",F44&lt;&gt;""),F44-E44,"")</f>
        <v>-19</v>
      </c>
      <c r="H44" s="10">
        <f>IF(AND(G44&lt;&gt;"",D44&lt;&gt;""),G44*D44,"")</f>
        <v>-1986.2600000000002</v>
      </c>
    </row>
    <row r="45" spans="1:8">
      <c r="A45" s="8">
        <v>43076</v>
      </c>
      <c r="B45" s="14" t="s">
        <v>61</v>
      </c>
      <c r="C45" s="7" t="s">
        <v>16</v>
      </c>
      <c r="D45" s="20">
        <v>104.54</v>
      </c>
      <c r="E45" s="21">
        <v>43107</v>
      </c>
      <c r="F45" s="21">
        <v>43088</v>
      </c>
      <c r="G45" s="9">
        <f>IF(AND(E45&lt;&gt;"",F45&lt;&gt;""),F45-E45,"")</f>
        <v>-19</v>
      </c>
      <c r="H45" s="10">
        <f>IF(AND(G45&lt;&gt;"",D45&lt;&gt;""),G45*D45,"")</f>
        <v>-1986.2600000000002</v>
      </c>
    </row>
    <row r="46" spans="1:8">
      <c r="A46" s="8">
        <v>43076</v>
      </c>
      <c r="B46" s="14" t="s">
        <v>62</v>
      </c>
      <c r="C46" s="7" t="s">
        <v>16</v>
      </c>
      <c r="D46" s="20">
        <v>136.36000000000001</v>
      </c>
      <c r="E46" s="21">
        <v>43107</v>
      </c>
      <c r="F46" s="21">
        <v>43088</v>
      </c>
      <c r="G46" s="9">
        <f>IF(AND(E46&lt;&gt;"",F46&lt;&gt;""),F46-E46,"")</f>
        <v>-19</v>
      </c>
      <c r="H46" s="10">
        <f>IF(AND(G46&lt;&gt;"",D46&lt;&gt;""),G46*D46,"")</f>
        <v>-2590.84</v>
      </c>
    </row>
    <row r="47" spans="1:8">
      <c r="A47" s="8">
        <v>43076</v>
      </c>
      <c r="B47" s="14" t="s">
        <v>63</v>
      </c>
      <c r="C47" s="7" t="s">
        <v>16</v>
      </c>
      <c r="D47" s="20">
        <v>800</v>
      </c>
      <c r="E47" s="21">
        <v>43107</v>
      </c>
      <c r="F47" s="21">
        <v>43088</v>
      </c>
      <c r="G47" s="9">
        <f>IF(AND(E47&lt;&gt;"",F47&lt;&gt;""),F47-E47,"")</f>
        <v>-19</v>
      </c>
      <c r="H47" s="10">
        <f>IF(AND(G47&lt;&gt;"",D47&lt;&gt;""),G47*D47,"")</f>
        <v>-15200</v>
      </c>
    </row>
    <row r="48" spans="1:8">
      <c r="A48" s="8">
        <v>43076</v>
      </c>
      <c r="B48" s="14" t="s">
        <v>64</v>
      </c>
      <c r="C48" s="7" t="s">
        <v>16</v>
      </c>
      <c r="D48" s="20">
        <v>800</v>
      </c>
      <c r="E48" s="21">
        <v>43107</v>
      </c>
      <c r="F48" s="21">
        <v>43088</v>
      </c>
      <c r="G48" s="9">
        <f>IF(AND(E48&lt;&gt;"",F48&lt;&gt;""),F48-E48,"")</f>
        <v>-19</v>
      </c>
      <c r="H48" s="10">
        <f>IF(AND(G48&lt;&gt;"",D48&lt;&gt;""),G48*D48,"")</f>
        <v>-15200</v>
      </c>
    </row>
    <row r="49" spans="1:8">
      <c r="A49" s="8">
        <v>43076</v>
      </c>
      <c r="B49" s="14" t="s">
        <v>65</v>
      </c>
      <c r="C49" s="7" t="s">
        <v>16</v>
      </c>
      <c r="D49" s="20">
        <v>800</v>
      </c>
      <c r="E49" s="21">
        <v>43107</v>
      </c>
      <c r="F49" s="21">
        <v>43088</v>
      </c>
      <c r="G49" s="9">
        <f>IF(AND(E49&lt;&gt;"",F49&lt;&gt;""),F49-E49,"")</f>
        <v>-19</v>
      </c>
      <c r="H49" s="10">
        <f>IF(AND(G49&lt;&gt;"",D49&lt;&gt;""),G49*D49,"")</f>
        <v>-15200</v>
      </c>
    </row>
    <row r="50" spans="1:8">
      <c r="A50" s="8">
        <v>43081</v>
      </c>
      <c r="B50" s="14" t="s">
        <v>77</v>
      </c>
      <c r="C50" s="7" t="s">
        <v>68</v>
      </c>
      <c r="D50" s="7">
        <v>145.16</v>
      </c>
      <c r="E50" s="8">
        <v>43120</v>
      </c>
      <c r="F50" s="8">
        <v>43091</v>
      </c>
      <c r="G50" s="9">
        <f t="shared" ref="G50" si="30">IF(AND(E50&lt;&gt;"",F50&lt;&gt;""),F50-E50,"")</f>
        <v>-29</v>
      </c>
      <c r="H50" s="10">
        <f t="shared" ref="H50" si="31">IF(AND(G50&lt;&gt;"",D50&lt;&gt;""),G50*D50,"")</f>
        <v>-4209.6400000000003</v>
      </c>
    </row>
    <row r="51" spans="1:8">
      <c r="A51" s="8">
        <v>43082</v>
      </c>
      <c r="B51" s="14" t="s">
        <v>72</v>
      </c>
      <c r="C51" s="7" t="s">
        <v>73</v>
      </c>
      <c r="D51" s="20">
        <v>265.47000000000003</v>
      </c>
      <c r="E51" s="21">
        <v>43131</v>
      </c>
      <c r="F51" s="21">
        <v>43088</v>
      </c>
      <c r="G51" s="9">
        <f>IF(AND(E51&lt;&gt;"",F51&lt;&gt;""),F51-E51,"")</f>
        <v>-43</v>
      </c>
      <c r="H51" s="10">
        <f>IF(AND(G51&lt;&gt;"",D51&lt;&gt;""),G51*D51,"")</f>
        <v>-11415.210000000001</v>
      </c>
    </row>
    <row r="52" spans="1:8">
      <c r="A52" s="8">
        <v>43082</v>
      </c>
      <c r="B52" s="14" t="s">
        <v>76</v>
      </c>
      <c r="C52" s="7" t="s">
        <v>19</v>
      </c>
      <c r="D52" s="7">
        <v>6.73</v>
      </c>
      <c r="E52" s="8">
        <v>43112</v>
      </c>
      <c r="F52" s="8">
        <v>43088</v>
      </c>
      <c r="G52" s="9">
        <f t="shared" ref="G52:G53" si="32">IF(AND(E52&lt;&gt;"",F52&lt;&gt;""),F52-E52,"")</f>
        <v>-24</v>
      </c>
      <c r="H52" s="10">
        <f t="shared" ref="H52:H53" si="33">IF(AND(G52&lt;&gt;"",D52&lt;&gt;""),G52*D52,"")</f>
        <v>-161.52000000000001</v>
      </c>
    </row>
    <row r="53" spans="1:8">
      <c r="A53" s="8">
        <v>43088</v>
      </c>
      <c r="B53" s="14" t="s">
        <v>78</v>
      </c>
      <c r="C53" s="7" t="s">
        <v>79</v>
      </c>
      <c r="D53" s="7">
        <v>73.930000000000007</v>
      </c>
      <c r="E53" s="8">
        <v>43118</v>
      </c>
      <c r="F53" s="8">
        <v>43091</v>
      </c>
      <c r="G53" s="9">
        <f t="shared" si="32"/>
        <v>-27</v>
      </c>
      <c r="H53" s="10">
        <f t="shared" si="33"/>
        <v>-1996.1100000000001</v>
      </c>
    </row>
    <row r="54" spans="1:8">
      <c r="A54" s="8">
        <v>43088</v>
      </c>
      <c r="B54" s="14" t="s">
        <v>80</v>
      </c>
      <c r="C54" s="7" t="s">
        <v>79</v>
      </c>
      <c r="D54" s="7">
        <v>177.83</v>
      </c>
      <c r="E54" s="8">
        <v>43119</v>
      </c>
      <c r="F54" s="8">
        <v>43091</v>
      </c>
      <c r="G54" s="9">
        <f t="shared" ref="G54" si="34">IF(AND(E54&lt;&gt;"",F54&lt;&gt;""),F54-E54,"")</f>
        <v>-28</v>
      </c>
      <c r="H54" s="10">
        <f t="shared" ref="H54" si="35">IF(AND(G54&lt;&gt;"",D54&lt;&gt;""),G54*D54,"")</f>
        <v>-4979.2400000000007</v>
      </c>
    </row>
    <row r="55" spans="1:8">
      <c r="A55" s="8">
        <v>43085</v>
      </c>
      <c r="B55" s="14" t="s">
        <v>81</v>
      </c>
      <c r="C55" s="7" t="s">
        <v>25</v>
      </c>
      <c r="D55" s="20">
        <v>85</v>
      </c>
      <c r="E55" s="21">
        <v>43119</v>
      </c>
      <c r="F55" s="21">
        <v>43091</v>
      </c>
      <c r="G55" s="9">
        <f>IF(AND(E55&lt;&gt;"",F55&lt;&gt;""),F55-E55,"")</f>
        <v>-28</v>
      </c>
      <c r="H55" s="10">
        <f>IF(AND(G55&lt;&gt;"",D55&lt;&gt;""),G55*D55,"")</f>
        <v>-2380</v>
      </c>
    </row>
    <row r="56" spans="1:8" s="2" customFormat="1" ht="24" customHeight="1">
      <c r="A56" s="23" t="s">
        <v>0</v>
      </c>
      <c r="B56" s="24"/>
      <c r="C56" s="25"/>
      <c r="D56" s="17">
        <f>SUM(D8:D55)</f>
        <v>22840.920000000006</v>
      </c>
      <c r="E56" s="18"/>
      <c r="F56" s="18"/>
      <c r="G56" s="19"/>
      <c r="H56" s="17">
        <f>SUM(H8:H55)</f>
        <v>-562682.67999999993</v>
      </c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  <row r="59" spans="1:8" ht="36" customHeight="1">
      <c r="A59" s="16"/>
      <c r="B59" s="26" t="s">
        <v>3</v>
      </c>
      <c r="C59" s="27"/>
      <c r="D59" s="27"/>
      <c r="E59" s="27"/>
      <c r="F59" s="15">
        <f>IF(AND(H56&lt;&gt;"",D56&lt;&gt;0),H56/D56,"")</f>
        <v>-24.634851836090657</v>
      </c>
      <c r="G59" s="5"/>
      <c r="H59" s="5"/>
    </row>
    <row r="60" spans="1:8">
      <c r="A60" s="5"/>
      <c r="B60" s="5"/>
      <c r="C60" s="5"/>
      <c r="D60" s="5"/>
      <c r="E60" s="5"/>
      <c r="F60" s="5"/>
      <c r="G60" s="5"/>
      <c r="H60" s="5"/>
    </row>
    <row r="61" spans="1:8">
      <c r="A61" s="5"/>
      <c r="B61" s="5"/>
      <c r="C61" s="5"/>
      <c r="D61" s="5"/>
      <c r="E61" s="5"/>
      <c r="F61" s="5"/>
      <c r="G61" s="5"/>
      <c r="H61" s="5"/>
    </row>
    <row r="62" spans="1:8">
      <c r="A62" s="5"/>
      <c r="B62" s="5"/>
      <c r="C62" s="5"/>
      <c r="D62" s="5"/>
      <c r="E62" s="5"/>
      <c r="F62" s="5"/>
      <c r="G62" s="5"/>
      <c r="H62" s="5"/>
    </row>
    <row r="63" spans="1:8">
      <c r="A63" s="5"/>
      <c r="B63" s="5"/>
      <c r="C63" s="5"/>
      <c r="D63" s="5"/>
      <c r="E63" s="5"/>
      <c r="F63" s="5"/>
      <c r="G63" s="5"/>
      <c r="H63" s="5"/>
    </row>
    <row r="64" spans="1:8">
      <c r="A64" s="5"/>
      <c r="B64" s="5"/>
      <c r="C64" s="5"/>
      <c r="D64" s="5"/>
      <c r="E64" s="5"/>
      <c r="F64" s="5"/>
      <c r="G64" s="5"/>
      <c r="H64" s="5"/>
    </row>
    <row r="65" spans="1:8">
      <c r="A65" s="5"/>
      <c r="B65" s="5"/>
      <c r="C65" s="5"/>
      <c r="D65" s="5"/>
      <c r="E65" s="5"/>
      <c r="F65" s="5"/>
      <c r="G65" s="5"/>
      <c r="H65" s="5"/>
    </row>
  </sheetData>
  <mergeCells count="11">
    <mergeCell ref="B1:H1"/>
    <mergeCell ref="B3:H3"/>
    <mergeCell ref="A6:A7"/>
    <mergeCell ref="A5:F5"/>
    <mergeCell ref="C6:C7"/>
    <mergeCell ref="A56:C56"/>
    <mergeCell ref="B59:E59"/>
    <mergeCell ref="H6:H7"/>
    <mergeCell ref="G6:G7"/>
    <mergeCell ref="B6:B7"/>
    <mergeCell ref="E6:E7"/>
  </mergeCells>
  <printOptions horizontalCentered="1"/>
  <pageMargins left="0.19685039370078741" right="0.19685039370078741" top="0.59055118110236227" bottom="0.39370078740157483" header="0.31496062992125984" footer="0.31496062992125984"/>
  <pageSetup paperSize="8" scale="80" orientation="portrait" r:id="rId1"/>
  <ignoredErrors>
    <ignoredError sqref="B10 B18:B25 B30:B32 B37:B38 B34 B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tempestività pagamen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elementari05</cp:lastModifiedBy>
  <cp:lastPrinted>2017-07-03T16:58:18Z</cp:lastPrinted>
  <dcterms:created xsi:type="dcterms:W3CDTF">2015-03-02T16:51:10Z</dcterms:created>
  <dcterms:modified xsi:type="dcterms:W3CDTF">2018-01-19T16:33:52Z</dcterms:modified>
</cp:coreProperties>
</file>