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" windowWidth="19296" windowHeight="10032"/>
  </bookViews>
  <sheets>
    <sheet name="Indicatore tempestività pagamen" sheetId="1" r:id="rId1"/>
  </sheets>
  <calcPr calcId="125725"/>
</workbook>
</file>

<file path=xl/calcChain.xml><?xml version="1.0" encoding="utf-8"?>
<calcChain xmlns="http://schemas.openxmlformats.org/spreadsheetml/2006/main">
  <c r="D34" i="1"/>
  <c r="G33"/>
  <c r="H33" s="1"/>
  <c r="G32"/>
  <c r="H32" s="1"/>
  <c r="G31"/>
  <c r="H31" s="1"/>
  <c r="G30"/>
  <c r="H30" s="1"/>
  <c r="G29"/>
  <c r="H29" s="1"/>
  <c r="G25"/>
  <c r="H25" s="1"/>
  <c r="G23"/>
  <c r="H23" s="1"/>
  <c r="G24"/>
  <c r="H24" s="1"/>
  <c r="G26"/>
  <c r="H26" s="1"/>
  <c r="G22"/>
  <c r="H22" s="1"/>
  <c r="G21"/>
  <c r="H21" s="1"/>
  <c r="G20"/>
  <c r="H20" s="1"/>
  <c r="G17"/>
  <c r="H17" s="1"/>
  <c r="G16"/>
  <c r="H16" s="1"/>
  <c r="G15"/>
  <c r="H15" s="1"/>
  <c r="G14"/>
  <c r="H14" s="1"/>
  <c r="G11"/>
  <c r="H11" s="1"/>
  <c r="G8"/>
  <c r="H8" s="1"/>
  <c r="G10"/>
  <c r="H10" s="1"/>
  <c r="G9"/>
  <c r="H9" s="1"/>
  <c r="G18"/>
  <c r="H18" s="1"/>
  <c r="G27"/>
  <c r="H27" s="1"/>
  <c r="G28"/>
  <c r="H28" s="1"/>
  <c r="G13"/>
  <c r="H13" s="1"/>
  <c r="G12"/>
  <c r="H12" s="1"/>
  <c r="G19"/>
  <c r="H19" s="1"/>
  <c r="H34" l="1"/>
  <c r="F37" s="1"/>
</calcChain>
</file>

<file path=xl/sharedStrings.xml><?xml version="1.0" encoding="utf-8"?>
<sst xmlns="http://schemas.openxmlformats.org/spreadsheetml/2006/main" count="67" uniqueCount="54">
  <si>
    <t>TOTALE</t>
  </si>
  <si>
    <t>(IVA esclusa)</t>
  </si>
  <si>
    <t>(imponibile)</t>
  </si>
  <si>
    <t>INDICATORE DI TEMPESTIVITA' DEI PAGAMENTI:</t>
  </si>
  <si>
    <t>ISTITUTO COMPRENSIVO "SEBASTIANO TARICCO" - 12062 CHERASCO (CN)</t>
  </si>
  <si>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</si>
  <si>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</si>
  <si>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</si>
  <si>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</si>
  <si>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</si>
  <si>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</si>
  <si>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</si>
  <si>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DATA</t>
  </si>
  <si>
    <t>FORNITORE</t>
  </si>
  <si>
    <t>BI.EMME UFFICIO srl</t>
  </si>
  <si>
    <t>TECNOLOGIE DIGITALI srl</t>
  </si>
  <si>
    <t>RABEZZANA SILVANO</t>
  </si>
  <si>
    <t>AUTOSERVIZI VIVALDA snc</t>
  </si>
  <si>
    <t>1/PA</t>
  </si>
  <si>
    <t>SDS srl</t>
  </si>
  <si>
    <t>BOGLIANO srl</t>
  </si>
  <si>
    <t>FATTPA 2_17</t>
  </si>
  <si>
    <t>30/PA</t>
  </si>
  <si>
    <t>KARON srl</t>
  </si>
  <si>
    <t>38/PA</t>
  </si>
  <si>
    <t>INDICATORE TEMPESTIVITA' DEI PAGAMENTI - 3° TRIMESTRE 2017</t>
  </si>
  <si>
    <t>00180/01</t>
  </si>
  <si>
    <t>21 PA</t>
  </si>
  <si>
    <t>20/PA</t>
  </si>
  <si>
    <t>424/PA</t>
  </si>
  <si>
    <t>346V5</t>
  </si>
  <si>
    <t>C.D.C. srl</t>
  </si>
  <si>
    <t>345V5</t>
  </si>
  <si>
    <t>344V5</t>
  </si>
  <si>
    <t>CORIGLIANO MARZIA</t>
  </si>
  <si>
    <t>M.F.B. srl</t>
  </si>
  <si>
    <t>24 PA</t>
  </si>
  <si>
    <t>422</t>
  </si>
  <si>
    <t>423</t>
  </si>
  <si>
    <t>424</t>
  </si>
  <si>
    <t>425</t>
  </si>
  <si>
    <t>5013/PA/2017</t>
  </si>
  <si>
    <t>SOLUZIONE UFFICIO srl</t>
  </si>
  <si>
    <t>000086/PA</t>
  </si>
  <si>
    <t>000087/PA</t>
  </si>
  <si>
    <t>589/PA</t>
  </si>
  <si>
    <t>VALSECCHI CANCELLERIA srl</t>
  </si>
  <si>
    <t>8717247644</t>
  </si>
  <si>
    <t>POSTE ITALIANE SpA</t>
  </si>
  <si>
    <t>8717248362</t>
  </si>
  <si>
    <t>8717249051</t>
  </si>
  <si>
    <t>8717249395</t>
  </si>
  <si>
    <t>395V5</t>
  </si>
  <si>
    <t>394V5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</si>
</sst>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theme="4" tint="-0.499984740745262"/>
      <name val="Tahoma"/>
      <family val="2"/>
    </font>
    <font>
      <b/>
      <sz val="11"/>
      <color theme="4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25" zoomScaleNormal="100" workbookViewId="0">
      <selection activeCell="E19" sqref="E19"/>
    </sheetView>
  </sheetViews>
  <sheetFormatPr defaultColWidth="9.109375" defaultRowHeight="14.4"/>
  <cols>
    <col min="1" max="1" width="13.21875" style="1" customWidth="1"/>
    <col min="2" max="2" width="14.21875" style="1" customWidth="1"/>
    <col min="3" max="3" width="40.5546875" style="1" customWidth="1"/>
    <col min="4" max="4" width="16" style="1" customWidth="1"/>
    <col min="5" max="6" width="15.6640625" style="1" customWidth="1"/>
    <col min="7" max="7" width="11.5546875" style="1" customWidth="1"/>
    <col min="8" max="8" width="16" style="1" customWidth="1"/>
    <col min="9" max="16384" width="9.109375" style="1"/>
  </cols>
  <sheetData>
    <row r="1" spans="1:8">
      <c r="B1" s="32" t="s">
        <v>4</v>
      </c>
      <c r="C1" s="32"/>
      <c r="D1" s="33"/>
      <c r="E1" s="33"/>
      <c r="F1" s="33"/>
      <c r="G1" s="33"/>
      <c r="H1" s="33"/>
    </row>
    <row r="2" spans="1:8" ht="7.8" customHeight="1">
      <c r="A2" s="3"/>
      <c r="B2" s="3"/>
      <c r="C2" s="4"/>
      <c r="D2" s="22"/>
      <c r="E2" s="22"/>
      <c r="F2" s="22"/>
      <c r="G2" s="22"/>
      <c r="H2" s="22"/>
    </row>
    <row r="3" spans="1:8">
      <c r="B3" s="32" t="s">
        <v>25</v>
      </c>
      <c r="C3" s="32"/>
      <c r="D3" s="33"/>
      <c r="E3" s="33"/>
      <c r="F3" s="33"/>
      <c r="G3" s="33"/>
      <c r="H3" s="33"/>
    </row>
    <row r="4" spans="1:8">
      <c r="A4" s="5"/>
      <c r="B4" s="5"/>
      <c r="C4" s="5"/>
      <c r="D4" s="5"/>
      <c r="E4" s="5"/>
      <c r="F4" s="5"/>
      <c r="G4" s="5"/>
      <c r="H4" s="5"/>
    </row>
    <row r="5" spans="1:8" ht="24" customHeight="1">
      <c r="A5" s="36" t="s">
        <v>5</v>
      </c>
      <c r="B5" s="37"/>
      <c r="C5" s="37"/>
      <c r="D5" s="37"/>
      <c r="E5" s="37"/>
      <c r="F5" s="38"/>
      <c r="G5" s="11"/>
      <c r="H5" s="6"/>
    </row>
    <row r="6" spans="1:8" ht="31.2" customHeight="1">
      <c r="A6" s="34" t="s">
        <v>12</v>
      </c>
      <c r="B6" s="30" t="s">
        <v>6</v>
      </c>
      <c r="C6" s="30" t="s">
        <v>13</v>
      </c>
      <c r="D6" s="12" t="s">
        <v>7</v>
      </c>
      <c r="E6" s="30" t="s">
        <v>8</v>
      </c>
      <c r="F6" s="12" t="s">
        <v>9</v>
      </c>
      <c r="G6" s="30" t="s">
        <v>10</v>
      </c>
      <c r="H6" s="28" t="s">
        <v>11</v>
      </c>
    </row>
    <row r="7" spans="1:8" ht="18" customHeight="1">
      <c r="A7" s="35"/>
      <c r="B7" s="31"/>
      <c r="C7" s="39"/>
      <c r="D7" s="13" t="s">
        <v>1</v>
      </c>
      <c r="E7" s="31"/>
      <c r="F7" s="13" t="s">
        <v>2</v>
      </c>
      <c r="G7" s="31"/>
      <c r="H7" s="29"/>
    </row>
    <row r="8" spans="1:8">
      <c r="A8" s="8">
        <v>42908</v>
      </c>
      <c r="B8" s="14" t="s">
        <v>24</v>
      </c>
      <c r="C8" s="7" t="s">
        <v>17</v>
      </c>
      <c r="D8" s="7">
        <v>272.73</v>
      </c>
      <c r="E8" s="8">
        <v>42939</v>
      </c>
      <c r="F8" s="8">
        <v>42919</v>
      </c>
      <c r="G8" s="9">
        <f t="shared" ref="G8" si="0">IF(AND(E8&lt;&gt;"",F8&lt;&gt;""),F8-E8,"")</f>
        <v>-20</v>
      </c>
      <c r="H8" s="10">
        <f t="shared" ref="H8" si="1">IF(AND(G8&lt;&gt;"",D8&lt;&gt;""),G8*D8,"")</f>
        <v>-5454.6</v>
      </c>
    </row>
    <row r="9" spans="1:8">
      <c r="A9" s="8">
        <v>42912</v>
      </c>
      <c r="B9" s="14" t="s">
        <v>27</v>
      </c>
      <c r="C9" s="7" t="s">
        <v>19</v>
      </c>
      <c r="D9" s="20">
        <v>650</v>
      </c>
      <c r="E9" s="21">
        <v>42952</v>
      </c>
      <c r="F9" s="21">
        <v>42928</v>
      </c>
      <c r="G9" s="9">
        <f>IF(AND(E9&lt;&gt;"",F9&lt;&gt;""),F9-E9,"")</f>
        <v>-24</v>
      </c>
      <c r="H9" s="10">
        <f>IF(AND(G9&lt;&gt;"",D9&lt;&gt;""),G9*D9,"")</f>
        <v>-15600</v>
      </c>
    </row>
    <row r="10" spans="1:8">
      <c r="A10" s="8">
        <v>42916</v>
      </c>
      <c r="B10" s="14" t="s">
        <v>26</v>
      </c>
      <c r="C10" s="7" t="s">
        <v>16</v>
      </c>
      <c r="D10" s="7">
        <v>48</v>
      </c>
      <c r="E10" s="8">
        <v>42946</v>
      </c>
      <c r="F10" s="8">
        <v>42928</v>
      </c>
      <c r="G10" s="9">
        <f>IF(AND(E10&lt;&gt;"",F10&lt;&gt;""),F10-E10,"")</f>
        <v>-18</v>
      </c>
      <c r="H10" s="10">
        <f>IF(AND(G10&lt;&gt;"",D10&lt;&gt;""),G10*D10,"")</f>
        <v>-864</v>
      </c>
    </row>
    <row r="11" spans="1:8">
      <c r="A11" s="8">
        <v>42916</v>
      </c>
      <c r="B11" s="14" t="s">
        <v>28</v>
      </c>
      <c r="C11" s="7" t="s">
        <v>15</v>
      </c>
      <c r="D11" s="7">
        <v>33</v>
      </c>
      <c r="E11" s="8">
        <v>42956</v>
      </c>
      <c r="F11" s="8">
        <v>42933</v>
      </c>
      <c r="G11" s="9">
        <f t="shared" ref="G11" si="2">IF(AND(E11&lt;&gt;"",F11&lt;&gt;""),F11-E11,"")</f>
        <v>-23</v>
      </c>
      <c r="H11" s="10">
        <f t="shared" ref="H11" si="3">IF(AND(G11&lt;&gt;"",D11&lt;&gt;""),G11*D11,"")</f>
        <v>-759</v>
      </c>
    </row>
    <row r="12" spans="1:8">
      <c r="A12" s="8">
        <v>42929</v>
      </c>
      <c r="B12" s="14" t="s">
        <v>29</v>
      </c>
      <c r="C12" s="7" t="s">
        <v>23</v>
      </c>
      <c r="D12" s="7">
        <v>780</v>
      </c>
      <c r="E12" s="8">
        <v>42978</v>
      </c>
      <c r="F12" s="8">
        <v>42933</v>
      </c>
      <c r="G12" s="9">
        <f t="shared" ref="G12:G13" si="4">IF(AND(E12&lt;&gt;"",F12&lt;&gt;""),F12-E12,"")</f>
        <v>-45</v>
      </c>
      <c r="H12" s="10">
        <f t="shared" ref="H12:H13" si="5">IF(AND(G12&lt;&gt;"",D12&lt;&gt;""),G12*D12,"")</f>
        <v>-35100</v>
      </c>
    </row>
    <row r="13" spans="1:8">
      <c r="A13" s="8">
        <v>42934</v>
      </c>
      <c r="B13" s="14" t="s">
        <v>30</v>
      </c>
      <c r="C13" s="7" t="s">
        <v>31</v>
      </c>
      <c r="D13" s="7">
        <v>105</v>
      </c>
      <c r="E13" s="8">
        <v>42978</v>
      </c>
      <c r="F13" s="8">
        <v>42937</v>
      </c>
      <c r="G13" s="9">
        <f t="shared" si="4"/>
        <v>-41</v>
      </c>
      <c r="H13" s="10">
        <f t="shared" si="5"/>
        <v>-4305</v>
      </c>
    </row>
    <row r="14" spans="1:8">
      <c r="A14" s="8">
        <v>42934</v>
      </c>
      <c r="B14" s="14" t="s">
        <v>32</v>
      </c>
      <c r="C14" s="7" t="s">
        <v>31</v>
      </c>
      <c r="D14" s="7">
        <v>1925</v>
      </c>
      <c r="E14" s="8">
        <v>42978</v>
      </c>
      <c r="F14" s="8">
        <v>42937</v>
      </c>
      <c r="G14" s="9">
        <f t="shared" ref="G14" si="6">IF(AND(E14&lt;&gt;"",F14&lt;&gt;""),F14-E14,"")</f>
        <v>-41</v>
      </c>
      <c r="H14" s="10">
        <f t="shared" ref="H14" si="7">IF(AND(G14&lt;&gt;"",D14&lt;&gt;""),G14*D14,"")</f>
        <v>-78925</v>
      </c>
    </row>
    <row r="15" spans="1:8">
      <c r="A15" s="8">
        <v>42934</v>
      </c>
      <c r="B15" s="14" t="s">
        <v>33</v>
      </c>
      <c r="C15" s="7" t="s">
        <v>31</v>
      </c>
      <c r="D15" s="7">
        <v>35</v>
      </c>
      <c r="E15" s="8">
        <v>42978</v>
      </c>
      <c r="F15" s="8">
        <v>42937</v>
      </c>
      <c r="G15" s="9">
        <f t="shared" ref="G15" si="8">IF(AND(E15&lt;&gt;"",F15&lt;&gt;""),F15-E15,"")</f>
        <v>-41</v>
      </c>
      <c r="H15" s="10">
        <f t="shared" ref="H15" si="9">IF(AND(G15&lt;&gt;"",D15&lt;&gt;""),G15*D15,"")</f>
        <v>-1435</v>
      </c>
    </row>
    <row r="16" spans="1:8">
      <c r="A16" s="8">
        <v>42935</v>
      </c>
      <c r="B16" s="14" t="s">
        <v>21</v>
      </c>
      <c r="C16" s="7" t="s">
        <v>34</v>
      </c>
      <c r="D16" s="7">
        <v>612.94000000000005</v>
      </c>
      <c r="E16" s="8">
        <v>42965</v>
      </c>
      <c r="F16" s="8">
        <v>42940</v>
      </c>
      <c r="G16" s="9">
        <f t="shared" ref="G16" si="10">IF(AND(E16&lt;&gt;"",F16&lt;&gt;""),F16-E16,"")</f>
        <v>-25</v>
      </c>
      <c r="H16" s="10">
        <f t="shared" ref="H16" si="11">IF(AND(G16&lt;&gt;"",D16&lt;&gt;""),G16*D16,"")</f>
        <v>-15323.500000000002</v>
      </c>
    </row>
    <row r="17" spans="1:8">
      <c r="A17" s="8">
        <v>42935</v>
      </c>
      <c r="B17" s="14" t="s">
        <v>36</v>
      </c>
      <c r="C17" s="7" t="s">
        <v>19</v>
      </c>
      <c r="D17" s="20">
        <v>1800</v>
      </c>
      <c r="E17" s="21">
        <v>42975</v>
      </c>
      <c r="F17" s="21">
        <v>42965</v>
      </c>
      <c r="G17" s="9">
        <f>IF(AND(E17&lt;&gt;"",F17&lt;&gt;""),F17-E17,"")</f>
        <v>-10</v>
      </c>
      <c r="H17" s="10">
        <f>IF(AND(G17&lt;&gt;"",D17&lt;&gt;""),G17*D17,"")</f>
        <v>-18000</v>
      </c>
    </row>
    <row r="18" spans="1:8">
      <c r="A18" s="8">
        <v>42942</v>
      </c>
      <c r="B18" s="14" t="s">
        <v>18</v>
      </c>
      <c r="C18" s="7" t="s">
        <v>35</v>
      </c>
      <c r="D18" s="7">
        <v>150</v>
      </c>
      <c r="E18" s="8">
        <v>42975</v>
      </c>
      <c r="F18" s="8">
        <v>43003</v>
      </c>
      <c r="G18" s="9">
        <f t="shared" ref="G18" si="12">IF(AND(E18&lt;&gt;"",F18&lt;&gt;""),F18-E18,"")</f>
        <v>28</v>
      </c>
      <c r="H18" s="10">
        <f t="shared" ref="H18" si="13">IF(AND(G18&lt;&gt;"",D18&lt;&gt;""),G18*D18,"")</f>
        <v>4200</v>
      </c>
    </row>
    <row r="19" spans="1:8">
      <c r="A19" s="8">
        <v>42947</v>
      </c>
      <c r="B19" s="14" t="s">
        <v>37</v>
      </c>
      <c r="C19" s="7" t="s">
        <v>20</v>
      </c>
      <c r="D19" s="7">
        <v>1909.43</v>
      </c>
      <c r="E19" s="8">
        <v>43008</v>
      </c>
      <c r="F19" s="8">
        <v>42965</v>
      </c>
      <c r="G19" s="9">
        <f t="shared" ref="G19:G28" si="14">IF(AND(E19&lt;&gt;"",F19&lt;&gt;""),F19-E19,"")</f>
        <v>-43</v>
      </c>
      <c r="H19" s="10">
        <f t="shared" ref="H19:H28" si="15">IF(AND(G19&lt;&gt;"",D19&lt;&gt;""),G19*D19,"")</f>
        <v>-82105.490000000005</v>
      </c>
    </row>
    <row r="20" spans="1:8">
      <c r="A20" s="8">
        <v>42947</v>
      </c>
      <c r="B20" s="14" t="s">
        <v>38</v>
      </c>
      <c r="C20" s="7" t="s">
        <v>20</v>
      </c>
      <c r="D20" s="7">
        <v>414</v>
      </c>
      <c r="E20" s="8">
        <v>43008</v>
      </c>
      <c r="F20" s="8">
        <v>42965</v>
      </c>
      <c r="G20" s="9">
        <f t="shared" ref="G20" si="16">IF(AND(E20&lt;&gt;"",F20&lt;&gt;""),F20-E20,"")</f>
        <v>-43</v>
      </c>
      <c r="H20" s="10">
        <f t="shared" ref="H20" si="17">IF(AND(G20&lt;&gt;"",D20&lt;&gt;""),G20*D20,"")</f>
        <v>-17802</v>
      </c>
    </row>
    <row r="21" spans="1:8">
      <c r="A21" s="8">
        <v>42947</v>
      </c>
      <c r="B21" s="14" t="s">
        <v>39</v>
      </c>
      <c r="C21" s="7" t="s">
        <v>20</v>
      </c>
      <c r="D21" s="7">
        <v>368.02</v>
      </c>
      <c r="E21" s="8">
        <v>43008</v>
      </c>
      <c r="F21" s="8">
        <v>42965</v>
      </c>
      <c r="G21" s="9">
        <f t="shared" ref="G21" si="18">IF(AND(E21&lt;&gt;"",F21&lt;&gt;""),F21-E21,"")</f>
        <v>-43</v>
      </c>
      <c r="H21" s="10">
        <f t="shared" ref="H21" si="19">IF(AND(G21&lt;&gt;"",D21&lt;&gt;""),G21*D21,"")</f>
        <v>-15824.859999999999</v>
      </c>
    </row>
    <row r="22" spans="1:8">
      <c r="A22" s="8">
        <v>42947</v>
      </c>
      <c r="B22" s="14" t="s">
        <v>40</v>
      </c>
      <c r="C22" s="7" t="s">
        <v>20</v>
      </c>
      <c r="D22" s="7">
        <v>500</v>
      </c>
      <c r="E22" s="8">
        <v>43008</v>
      </c>
      <c r="F22" s="8">
        <v>42965</v>
      </c>
      <c r="G22" s="9">
        <f t="shared" ref="G22:G25" si="20">IF(AND(E22&lt;&gt;"",F22&lt;&gt;""),F22-E22,"")</f>
        <v>-43</v>
      </c>
      <c r="H22" s="10">
        <f t="shared" ref="H22:H25" si="21">IF(AND(G22&lt;&gt;"",D22&lt;&gt;""),G22*D22,"")</f>
        <v>-21500</v>
      </c>
    </row>
    <row r="23" spans="1:8">
      <c r="A23" s="8">
        <v>42947</v>
      </c>
      <c r="B23" s="14" t="s">
        <v>43</v>
      </c>
      <c r="C23" s="7" t="s">
        <v>14</v>
      </c>
      <c r="D23" s="7">
        <v>207</v>
      </c>
      <c r="E23" s="8">
        <v>42994</v>
      </c>
      <c r="F23" s="8">
        <v>42965</v>
      </c>
      <c r="G23" s="9">
        <f t="shared" ref="G23" si="22">IF(AND(E23&lt;&gt;"",F23&lt;&gt;""),F23-E23,"")</f>
        <v>-29</v>
      </c>
      <c r="H23" s="10">
        <f t="shared" ref="H23" si="23">IF(AND(G23&lt;&gt;"",D23&lt;&gt;""),G23*D23,"")</f>
        <v>-6003</v>
      </c>
    </row>
    <row r="24" spans="1:8">
      <c r="A24" s="8">
        <v>42947</v>
      </c>
      <c r="B24" s="14" t="s">
        <v>44</v>
      </c>
      <c r="C24" s="7" t="s">
        <v>14</v>
      </c>
      <c r="D24" s="7">
        <v>367.58</v>
      </c>
      <c r="E24" s="8">
        <v>42994</v>
      </c>
      <c r="F24" s="8">
        <v>42965</v>
      </c>
      <c r="G24" s="9">
        <f t="shared" si="20"/>
        <v>-29</v>
      </c>
      <c r="H24" s="10">
        <f t="shared" si="21"/>
        <v>-10659.82</v>
      </c>
    </row>
    <row r="25" spans="1:8">
      <c r="A25" s="8">
        <v>42947</v>
      </c>
      <c r="B25" s="14" t="s">
        <v>22</v>
      </c>
      <c r="C25" s="7" t="s">
        <v>15</v>
      </c>
      <c r="D25" s="7">
        <v>264</v>
      </c>
      <c r="E25" s="8">
        <v>42993</v>
      </c>
      <c r="F25" s="8">
        <v>42965</v>
      </c>
      <c r="G25" s="9">
        <f t="shared" si="20"/>
        <v>-28</v>
      </c>
      <c r="H25" s="10">
        <f t="shared" si="21"/>
        <v>-7392</v>
      </c>
    </row>
    <row r="26" spans="1:8">
      <c r="A26" s="8">
        <v>42950</v>
      </c>
      <c r="B26" s="14" t="s">
        <v>41</v>
      </c>
      <c r="C26" s="7" t="s">
        <v>42</v>
      </c>
      <c r="D26" s="7">
        <v>136.96</v>
      </c>
      <c r="E26" s="8">
        <v>42982</v>
      </c>
      <c r="F26" s="8">
        <v>42965</v>
      </c>
      <c r="G26" s="9">
        <f t="shared" ref="G26" si="24">IF(AND(E26&lt;&gt;"",F26&lt;&gt;""),F26-E26,"")</f>
        <v>-17</v>
      </c>
      <c r="H26" s="10">
        <f t="shared" ref="H26" si="25">IF(AND(G26&lt;&gt;"",D26&lt;&gt;""),G26*D26,"")</f>
        <v>-2328.3200000000002</v>
      </c>
    </row>
    <row r="27" spans="1:8">
      <c r="A27" s="8">
        <v>42975</v>
      </c>
      <c r="B27" s="14" t="s">
        <v>45</v>
      </c>
      <c r="C27" s="7" t="s">
        <v>46</v>
      </c>
      <c r="D27" s="7">
        <v>1105.8</v>
      </c>
      <c r="E27" s="8">
        <v>43036</v>
      </c>
      <c r="F27" s="8">
        <v>43003</v>
      </c>
      <c r="G27" s="9">
        <f t="shared" ref="G27" si="26">IF(AND(E27&lt;&gt;"",F27&lt;&gt;""),F27-E27,"")</f>
        <v>-33</v>
      </c>
      <c r="H27" s="10">
        <f t="shared" ref="H27" si="27">IF(AND(G27&lt;&gt;"",D27&lt;&gt;""),G27*D27,"")</f>
        <v>-36491.4</v>
      </c>
    </row>
    <row r="28" spans="1:8">
      <c r="A28" s="8">
        <v>42983</v>
      </c>
      <c r="B28" s="14" t="s">
        <v>47</v>
      </c>
      <c r="C28" s="7" t="s">
        <v>48</v>
      </c>
      <c r="D28" s="7">
        <v>8.92</v>
      </c>
      <c r="E28" s="8">
        <v>43013</v>
      </c>
      <c r="F28" s="8">
        <v>43003</v>
      </c>
      <c r="G28" s="9">
        <f t="shared" si="14"/>
        <v>-10</v>
      </c>
      <c r="H28" s="10">
        <f t="shared" si="15"/>
        <v>-89.2</v>
      </c>
    </row>
    <row r="29" spans="1:8">
      <c r="A29" s="8">
        <v>42983</v>
      </c>
      <c r="B29" s="14" t="s">
        <v>49</v>
      </c>
      <c r="C29" s="7" t="s">
        <v>48</v>
      </c>
      <c r="D29" s="7">
        <v>14.72</v>
      </c>
      <c r="E29" s="8">
        <v>43013</v>
      </c>
      <c r="F29" s="8">
        <v>43003</v>
      </c>
      <c r="G29" s="9">
        <f t="shared" ref="G29" si="28">IF(AND(E29&lt;&gt;"",F29&lt;&gt;""),F29-E29,"")</f>
        <v>-10</v>
      </c>
      <c r="H29" s="10">
        <f t="shared" ref="H29" si="29">IF(AND(G29&lt;&gt;"",D29&lt;&gt;""),G29*D29,"")</f>
        <v>-147.20000000000002</v>
      </c>
    </row>
    <row r="30" spans="1:8">
      <c r="A30" s="8">
        <v>42984</v>
      </c>
      <c r="B30" s="14" t="s">
        <v>50</v>
      </c>
      <c r="C30" s="7" t="s">
        <v>48</v>
      </c>
      <c r="D30" s="7">
        <v>16.16</v>
      </c>
      <c r="E30" s="8">
        <v>43014</v>
      </c>
      <c r="F30" s="8">
        <v>43003</v>
      </c>
      <c r="G30" s="9">
        <f t="shared" ref="G30" si="30">IF(AND(E30&lt;&gt;"",F30&lt;&gt;""),F30-E30,"")</f>
        <v>-11</v>
      </c>
      <c r="H30" s="10">
        <f t="shared" ref="H30" si="31">IF(AND(G30&lt;&gt;"",D30&lt;&gt;""),G30*D30,"")</f>
        <v>-177.76</v>
      </c>
    </row>
    <row r="31" spans="1:8">
      <c r="A31" s="8">
        <v>42984</v>
      </c>
      <c r="B31" s="14" t="s">
        <v>51</v>
      </c>
      <c r="C31" s="7" t="s">
        <v>48</v>
      </c>
      <c r="D31" s="7">
        <v>0.98</v>
      </c>
      <c r="E31" s="8">
        <v>43014</v>
      </c>
      <c r="F31" s="8">
        <v>43003</v>
      </c>
      <c r="G31" s="9">
        <f t="shared" ref="G31:G32" si="32">IF(AND(E31&lt;&gt;"",F31&lt;&gt;""),F31-E31,"")</f>
        <v>-11</v>
      </c>
      <c r="H31" s="10">
        <f t="shared" ref="H31:H32" si="33">IF(AND(G31&lt;&gt;"",D31&lt;&gt;""),G31*D31,"")</f>
        <v>-10.78</v>
      </c>
    </row>
    <row r="32" spans="1:8">
      <c r="A32" s="8">
        <v>42998</v>
      </c>
      <c r="B32" s="14" t="s">
        <v>52</v>
      </c>
      <c r="C32" s="7" t="s">
        <v>31</v>
      </c>
      <c r="D32" s="7">
        <v>70</v>
      </c>
      <c r="E32" s="8">
        <v>43039</v>
      </c>
      <c r="F32" s="8">
        <v>43003</v>
      </c>
      <c r="G32" s="9">
        <f t="shared" si="32"/>
        <v>-36</v>
      </c>
      <c r="H32" s="10">
        <f t="shared" si="33"/>
        <v>-2520</v>
      </c>
    </row>
    <row r="33" spans="1:8">
      <c r="A33" s="8">
        <v>42998</v>
      </c>
      <c r="B33" s="14" t="s">
        <v>53</v>
      </c>
      <c r="C33" s="7" t="s">
        <v>31</v>
      </c>
      <c r="D33" s="7">
        <v>600</v>
      </c>
      <c r="E33" s="8">
        <v>43039</v>
      </c>
      <c r="F33" s="8">
        <v>43003</v>
      </c>
      <c r="G33" s="9">
        <f t="shared" ref="G33" si="34">IF(AND(E33&lt;&gt;"",F33&lt;&gt;""),F33-E33,"")</f>
        <v>-36</v>
      </c>
      <c r="H33" s="10">
        <f t="shared" ref="H33" si="35">IF(AND(G33&lt;&gt;"",D33&lt;&gt;""),G33*D33,"")</f>
        <v>-21600</v>
      </c>
    </row>
    <row r="34" spans="1:8" s="2" customFormat="1" ht="24" customHeight="1">
      <c r="A34" s="23" t="s">
        <v>0</v>
      </c>
      <c r="B34" s="24"/>
      <c r="C34" s="25"/>
      <c r="D34" s="17">
        <f>SUM(D8:D33)</f>
        <v>12395.239999999998</v>
      </c>
      <c r="E34" s="18"/>
      <c r="F34" s="18"/>
      <c r="G34" s="19"/>
      <c r="H34" s="17">
        <f>SUM(H8:H33)</f>
        <v>-396217.93000000011</v>
      </c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 ht="36" customHeight="1">
      <c r="A37" s="16"/>
      <c r="B37" s="26" t="s">
        <v>3</v>
      </c>
      <c r="C37" s="27"/>
      <c r="D37" s="27"/>
      <c r="E37" s="27"/>
      <c r="F37" s="15">
        <f>IF(AND(H34&lt;&gt;"",D34&lt;&gt;0),H34/D34,"")</f>
        <v>-31.965329432911357</v>
      </c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</sheetData>
  <mergeCells count="11">
    <mergeCell ref="B1:H1"/>
    <mergeCell ref="B3:H3"/>
    <mergeCell ref="A6:A7"/>
    <mergeCell ref="A5:F5"/>
    <mergeCell ref="C6:C7"/>
    <mergeCell ref="A34:C34"/>
    <mergeCell ref="B37:E37"/>
    <mergeCell ref="H6:H7"/>
    <mergeCell ref="G6:G7"/>
    <mergeCell ref="B6:B7"/>
    <mergeCell ref="E6:E7"/>
  </mergeCells>
  <printOptions horizontalCentered="1"/>
  <pageMargins left="0.19685039370078741" right="0.19685039370078741" top="0.59055118110236227" bottom="0.39370078740157483" header="0.31496062992125984" footer="0.31496062992125984"/>
  <pageSetup paperSize="8" scale="80" orientation="portrait" r:id="rId1"/>
  <ignoredErrors>
    <ignoredError sqref="B19:B22 B28:B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tempestività pagamen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elementari05</cp:lastModifiedBy>
  <cp:lastPrinted>2017-07-03T16:58:18Z</cp:lastPrinted>
  <dcterms:created xsi:type="dcterms:W3CDTF">2015-03-02T16:51:10Z</dcterms:created>
  <dcterms:modified xsi:type="dcterms:W3CDTF">2017-11-10T19:04:50Z</dcterms:modified>
</cp:coreProperties>
</file>