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8" windowWidth="19296" windowHeight="10032"/>
  </bookViews>
  <sheets>
    <sheet name="Indicatore tempestività pagamen" sheetId="1" r:id="rId1"/>
  </sheets>
  <calcPr calcId="125725"/>
</workbook>
</file>

<file path=xl/calcChain.xml><?xml version="1.0" encoding="utf-8"?>
<calcChain xmlns="http://schemas.openxmlformats.org/spreadsheetml/2006/main">
  <c r="F90" i="1"/>
  <c r="H87"/>
  <c r="D87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0"/>
  <c r="H70" s="1"/>
  <c r="G47"/>
  <c r="H47" s="1"/>
  <c r="G43"/>
  <c r="H43" s="1"/>
  <c r="G76"/>
  <c r="H76" s="1"/>
  <c r="G8"/>
  <c r="H8" s="1"/>
  <c r="G78"/>
  <c r="H78" s="1"/>
  <c r="G77"/>
  <c r="H77" s="1"/>
  <c r="G73"/>
  <c r="H73" s="1"/>
  <c r="G72"/>
  <c r="H72" s="1"/>
  <c r="G74"/>
  <c r="H74" s="1"/>
  <c r="G45"/>
  <c r="H45" s="1"/>
  <c r="G64"/>
  <c r="H64" s="1"/>
  <c r="G65"/>
  <c r="H65" s="1"/>
  <c r="G69"/>
  <c r="H69" s="1"/>
  <c r="G68"/>
  <c r="H68" s="1"/>
  <c r="G67"/>
  <c r="H67" s="1"/>
  <c r="G66"/>
  <c r="H66" s="1"/>
  <c r="G63"/>
  <c r="H63" s="1"/>
  <c r="G62"/>
  <c r="H62" s="1"/>
  <c r="G61"/>
  <c r="H61" s="1"/>
  <c r="G60"/>
  <c r="H60" s="1"/>
  <c r="G59"/>
  <c r="H59" s="1"/>
  <c r="G58"/>
  <c r="H58" s="1"/>
  <c r="G75"/>
  <c r="H75" s="1"/>
  <c r="G71"/>
  <c r="H71" s="1"/>
  <c r="G57"/>
  <c r="H57" s="1"/>
  <c r="G56"/>
  <c r="H56" s="1"/>
  <c r="G55"/>
  <c r="H55" s="1"/>
  <c r="G54"/>
  <c r="H54" s="1"/>
  <c r="G52"/>
  <c r="H52" s="1"/>
  <c r="G49"/>
  <c r="H49" s="1"/>
  <c r="G51"/>
  <c r="H51" s="1"/>
  <c r="G48"/>
  <c r="H48" s="1"/>
  <c r="G42"/>
  <c r="H42" s="1"/>
  <c r="G44"/>
  <c r="H44" s="1"/>
  <c r="G30"/>
  <c r="H30" s="1"/>
  <c r="G31"/>
  <c r="H31" s="1"/>
  <c r="G32"/>
  <c r="H32" s="1"/>
  <c r="G29"/>
  <c r="H29" s="1"/>
  <c r="G40"/>
  <c r="H40" s="1"/>
  <c r="G53"/>
  <c r="H53" s="1"/>
  <c r="G50"/>
  <c r="H50" s="1"/>
  <c r="G46"/>
  <c r="H46" s="1"/>
  <c r="G41"/>
  <c r="H41" s="1"/>
  <c r="G39"/>
  <c r="H39" s="1"/>
  <c r="G38"/>
  <c r="H38" s="1"/>
  <c r="G37"/>
  <c r="H37" s="1"/>
  <c r="G35"/>
  <c r="H35" s="1"/>
  <c r="G36"/>
  <c r="H36" s="1"/>
  <c r="G21"/>
  <c r="H21" s="1"/>
  <c r="G27"/>
  <c r="H27" s="1"/>
  <c r="G26"/>
  <c r="H26" s="1"/>
  <c r="G28"/>
  <c r="H28" s="1"/>
  <c r="G25"/>
  <c r="H25" s="1"/>
  <c r="G23"/>
  <c r="H23" s="1"/>
  <c r="G17"/>
  <c r="H17" s="1"/>
  <c r="G18"/>
  <c r="H18" s="1"/>
  <c r="G16"/>
  <c r="H16" s="1"/>
  <c r="G11"/>
  <c r="H11" s="1"/>
  <c r="G13"/>
  <c r="H13" s="1"/>
  <c r="G14"/>
  <c r="H14" s="1"/>
  <c r="G10"/>
  <c r="H10" s="1"/>
  <c r="G9"/>
  <c r="H9" s="1"/>
  <c r="G34"/>
  <c r="H34" s="1"/>
  <c r="G33"/>
  <c r="H33" s="1"/>
  <c r="G24"/>
  <c r="H24" s="1"/>
  <c r="G22"/>
  <c r="H22" s="1"/>
  <c r="G20"/>
  <c r="H20" s="1"/>
  <c r="G19"/>
  <c r="H19" s="1"/>
  <c r="G15"/>
  <c r="H15" s="1"/>
  <c r="G12"/>
  <c r="H12" s="1"/>
</calcChain>
</file>

<file path=xl/sharedStrings.xml><?xml version="1.0" encoding="utf-8"?>
<sst xmlns="http://schemas.openxmlformats.org/spreadsheetml/2006/main" count="173" uniqueCount="120">
  <si>
    <t>TOTALE</t>
  </si>
  <si>
    <t>(IVA esclusa)</t>
  </si>
  <si>
    <t>(imponibile)</t>
  </si>
  <si>
    <t>INDICATORE DI TEMPESTIVITA' DEI PAGAMENTI:</t>
  </si>
  <si>
    <t>ISTITUTO COMPRENSIVO "SEBASTIANO TARICCO" - 12062 CHERASCO (CN)</t>
  </si>
  <si>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</si>
  <si>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</si>
  <si>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</si>
  <si>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</si>
  <si>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</si>
  <si>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</si>
  <si>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</si>
  <si>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DATA</t>
  </si>
  <si>
    <t>FORNITORE</t>
  </si>
  <si>
    <t>BI.EMME UFFICIO srl</t>
  </si>
  <si>
    <t>TECNOLOGIE DIGITALI srl</t>
  </si>
  <si>
    <t>RABEZZANA SILVANO</t>
  </si>
  <si>
    <t>AUTOSERVIZI VIVALDA snc</t>
  </si>
  <si>
    <t>FRANCO VIAGGI srl</t>
  </si>
  <si>
    <t>IL PAPIRO srl</t>
  </si>
  <si>
    <t>6/PA</t>
  </si>
  <si>
    <t>1/PA</t>
  </si>
  <si>
    <t>BORGIONE CENTRO DIDATTICO srl</t>
  </si>
  <si>
    <t>SDS srl</t>
  </si>
  <si>
    <t>S.A.C. srl</t>
  </si>
  <si>
    <t>GRUPPO SPAGGIARI SpA</t>
  </si>
  <si>
    <t>INDICATORE TEMPESTIVITA' DEI PAGAMENTI - 2° TRIMESTRE 2017</t>
  </si>
  <si>
    <t>V3-7524</t>
  </si>
  <si>
    <t>13</t>
  </si>
  <si>
    <t>ASD POLISPORTIVA UISP VIVISPORT</t>
  </si>
  <si>
    <t>EED/341</t>
  </si>
  <si>
    <t>INFORMATICA SYSTEM srl</t>
  </si>
  <si>
    <t>V3-8498</t>
  </si>
  <si>
    <t>66/PA</t>
  </si>
  <si>
    <t>DOC EDUCATIONAL SCS</t>
  </si>
  <si>
    <t>15 PA</t>
  </si>
  <si>
    <t>142</t>
  </si>
  <si>
    <t>BOGLIANO srl</t>
  </si>
  <si>
    <t>V3-9261</t>
  </si>
  <si>
    <t>V3-9263</t>
  </si>
  <si>
    <t>V3-9262</t>
  </si>
  <si>
    <t>10/97</t>
  </si>
  <si>
    <t>LA LUCERNA sas</t>
  </si>
  <si>
    <t>16/2017</t>
  </si>
  <si>
    <t>17/2017</t>
  </si>
  <si>
    <t>1440</t>
  </si>
  <si>
    <t>EDIZIONI CENTRO STUDI ERICKSON SpA</t>
  </si>
  <si>
    <t>V3-10328</t>
  </si>
  <si>
    <t>V3-10484</t>
  </si>
  <si>
    <t>20174E13666</t>
  </si>
  <si>
    <t>000281/PA</t>
  </si>
  <si>
    <t>79</t>
  </si>
  <si>
    <t>FASHION TRAVEL srl</t>
  </si>
  <si>
    <t>6</t>
  </si>
  <si>
    <t>MINERO ROBERTO</t>
  </si>
  <si>
    <t>000037/17E</t>
  </si>
  <si>
    <t>000036/17E</t>
  </si>
  <si>
    <t>000039/17E</t>
  </si>
  <si>
    <t>00076/01</t>
  </si>
  <si>
    <t>00077/01</t>
  </si>
  <si>
    <t>00078/01</t>
  </si>
  <si>
    <t>00079/01</t>
  </si>
  <si>
    <t>5000339</t>
  </si>
  <si>
    <t>STUDIO DI INFORMATICA DELLA RCR MAINT DI ROSI V . E RAVENNA D. snc</t>
  </si>
  <si>
    <t>EED/487</t>
  </si>
  <si>
    <t>17-0356</t>
  </si>
  <si>
    <t>INDEX EDUCATION ITALIA srl U.S.</t>
  </si>
  <si>
    <t>9/PA</t>
  </si>
  <si>
    <t>000052/PA</t>
  </si>
  <si>
    <t>000053/PA</t>
  </si>
  <si>
    <t>10/118</t>
  </si>
  <si>
    <t>SINERGIA OUTDOOR</t>
  </si>
  <si>
    <t>10/146</t>
  </si>
  <si>
    <t>78-2017</t>
  </si>
  <si>
    <t>EUROBUS CUNEO srl</t>
  </si>
  <si>
    <t>00109/01</t>
  </si>
  <si>
    <t>73/PA</t>
  </si>
  <si>
    <t>COPY SERVICE snc</t>
  </si>
  <si>
    <t>21/PA</t>
  </si>
  <si>
    <t>FATTPA 1_17</t>
  </si>
  <si>
    <t>ODASSO SILVANO</t>
  </si>
  <si>
    <t>FATTPA 2_17</t>
  </si>
  <si>
    <t>FATTPA 3_17</t>
  </si>
  <si>
    <t>10/171</t>
  </si>
  <si>
    <t>10/172</t>
  </si>
  <si>
    <t>00114/01</t>
  </si>
  <si>
    <t>00115/01</t>
  </si>
  <si>
    <t>00116/01</t>
  </si>
  <si>
    <t>00117/01</t>
  </si>
  <si>
    <t>00118/01</t>
  </si>
  <si>
    <t>00119/01</t>
  </si>
  <si>
    <t>28/PA</t>
  </si>
  <si>
    <t>29/PA</t>
  </si>
  <si>
    <t>30/PA</t>
  </si>
  <si>
    <t>31/PA</t>
  </si>
  <si>
    <t>339/PA</t>
  </si>
  <si>
    <t>KARON srl</t>
  </si>
  <si>
    <t>86/ELE</t>
  </si>
  <si>
    <t>CASA MUSICALE SCAVINO snc</t>
  </si>
  <si>
    <t>12/PA</t>
  </si>
  <si>
    <t>13/PA</t>
  </si>
  <si>
    <t>STAMPATELLO srl</t>
  </si>
  <si>
    <t>100-2017</t>
  </si>
  <si>
    <t>101-2017</t>
  </si>
  <si>
    <t>102-2017</t>
  </si>
  <si>
    <t>000057/17E</t>
  </si>
  <si>
    <t>000056/17E</t>
  </si>
  <si>
    <t>000029/PA</t>
  </si>
  <si>
    <t>17</t>
  </si>
  <si>
    <t>GIADA VIAGGI sas di SPAGNOLI EMILIANO &amp; C.</t>
  </si>
  <si>
    <t>8</t>
  </si>
  <si>
    <t>9</t>
  </si>
  <si>
    <t>47/2017</t>
  </si>
  <si>
    <t>48/2017</t>
  </si>
  <si>
    <t>49/2017</t>
  </si>
  <si>
    <t>51/2017</t>
  </si>
  <si>
    <t>50/2017</t>
  </si>
  <si>
    <t>52/2017</t>
  </si>
  <si>
    <t>53/2017</t>
  </si>
  <si>
    <t>38/PA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</si>
</sst>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i/>
      <sz val="10"/>
      <name val="Tahoma"/>
      <family val="2"/>
    </font>
    <font>
      <b/>
      <sz val="10"/>
      <color theme="4" tint="-0.499984740745262"/>
      <name val="Tahoma"/>
      <family val="2"/>
    </font>
    <font>
      <b/>
      <sz val="11"/>
      <color theme="4" tint="-0.499984740745262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/>
    </xf>
    <xf numFmtId="1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4" fontId="0" fillId="0" borderId="5" xfId="0" applyNumberFormat="1" applyFont="1" applyFill="1" applyBorder="1" applyAlignment="1">
      <alignment horizontal="center" vertical="center"/>
    </xf>
    <xf numFmtId="14" fontId="0" fillId="0" borderId="5" xfId="0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6"/>
  <sheetViews>
    <sheetView tabSelected="1" topLeftCell="A80" zoomScaleNormal="100" workbookViewId="0">
      <selection activeCell="F91" sqref="F91"/>
    </sheetView>
  </sheetViews>
  <sheetFormatPr defaultColWidth="9.109375" defaultRowHeight="14.4"/>
  <cols>
    <col min="1" max="1" width="13.21875" style="1" customWidth="1"/>
    <col min="2" max="2" width="14.21875" style="1" customWidth="1"/>
    <col min="3" max="3" width="40.5546875" style="1" customWidth="1"/>
    <col min="4" max="4" width="16" style="1" customWidth="1"/>
    <col min="5" max="6" width="15.6640625" style="1" customWidth="1"/>
    <col min="7" max="7" width="11.5546875" style="1" customWidth="1"/>
    <col min="8" max="8" width="16" style="1" customWidth="1"/>
    <col min="9" max="16384" width="9.109375" style="1"/>
  </cols>
  <sheetData>
    <row r="1" spans="1:8">
      <c r="B1" s="23" t="s">
        <v>4</v>
      </c>
      <c r="C1" s="23"/>
      <c r="D1" s="24"/>
      <c r="E1" s="24"/>
      <c r="F1" s="24"/>
      <c r="G1" s="24"/>
      <c r="H1" s="24"/>
    </row>
    <row r="2" spans="1:8" ht="7.8" customHeight="1">
      <c r="A2" s="3"/>
      <c r="B2" s="3"/>
      <c r="C2" s="4"/>
      <c r="D2" s="4"/>
      <c r="E2" s="4"/>
      <c r="F2" s="4"/>
      <c r="G2" s="4"/>
      <c r="H2" s="4"/>
    </row>
    <row r="3" spans="1:8">
      <c r="B3" s="23" t="s">
        <v>26</v>
      </c>
      <c r="C3" s="23"/>
      <c r="D3" s="24"/>
      <c r="E3" s="24"/>
      <c r="F3" s="24"/>
      <c r="G3" s="24"/>
      <c r="H3" s="24"/>
    </row>
    <row r="4" spans="1:8">
      <c r="A4" s="5"/>
      <c r="B4" s="5"/>
      <c r="C4" s="5"/>
      <c r="D4" s="5"/>
      <c r="E4" s="5"/>
      <c r="F4" s="5"/>
      <c r="G4" s="5"/>
      <c r="H4" s="5"/>
    </row>
    <row r="5" spans="1:8" ht="24" customHeight="1">
      <c r="A5" s="27" t="s">
        <v>5</v>
      </c>
      <c r="B5" s="28"/>
      <c r="C5" s="28"/>
      <c r="D5" s="28"/>
      <c r="E5" s="28"/>
      <c r="F5" s="29"/>
      <c r="G5" s="11"/>
      <c r="H5" s="6"/>
    </row>
    <row r="6" spans="1:8" ht="31.2" customHeight="1">
      <c r="A6" s="25" t="s">
        <v>12</v>
      </c>
      <c r="B6" s="30" t="s">
        <v>6</v>
      </c>
      <c r="C6" s="30" t="s">
        <v>13</v>
      </c>
      <c r="D6" s="12" t="s">
        <v>7</v>
      </c>
      <c r="E6" s="30" t="s">
        <v>8</v>
      </c>
      <c r="F6" s="12" t="s">
        <v>9</v>
      </c>
      <c r="G6" s="30" t="s">
        <v>10</v>
      </c>
      <c r="H6" s="37" t="s">
        <v>11</v>
      </c>
    </row>
    <row r="7" spans="1:8" ht="18" customHeight="1">
      <c r="A7" s="26"/>
      <c r="B7" s="39"/>
      <c r="C7" s="31"/>
      <c r="D7" s="13" t="s">
        <v>1</v>
      </c>
      <c r="E7" s="39"/>
      <c r="F7" s="13" t="s">
        <v>2</v>
      </c>
      <c r="G7" s="39"/>
      <c r="H7" s="38"/>
    </row>
    <row r="8" spans="1:8">
      <c r="A8" s="8">
        <v>42794</v>
      </c>
      <c r="B8" s="14" t="s">
        <v>107</v>
      </c>
      <c r="C8" s="7" t="s">
        <v>14</v>
      </c>
      <c r="D8" s="20">
        <v>1500</v>
      </c>
      <c r="E8" s="21">
        <v>42929</v>
      </c>
      <c r="F8" s="21">
        <v>42901</v>
      </c>
      <c r="G8" s="9">
        <f t="shared" ref="G8" si="0">IF(AND(E8&lt;&gt;"",F8&lt;&gt;""),F8-E8,"")</f>
        <v>-28</v>
      </c>
      <c r="H8" s="10">
        <f t="shared" ref="H8" si="1">IF(AND(G8&lt;&gt;"",D8&lt;&gt;""),G8*D8,"")</f>
        <v>-42000</v>
      </c>
    </row>
    <row r="9" spans="1:8">
      <c r="A9" s="8">
        <v>42814</v>
      </c>
      <c r="B9" s="14" t="s">
        <v>30</v>
      </c>
      <c r="C9" s="7" t="s">
        <v>31</v>
      </c>
      <c r="D9" s="7">
        <v>49.02</v>
      </c>
      <c r="E9" s="8">
        <v>42886</v>
      </c>
      <c r="F9" s="8">
        <v>42845</v>
      </c>
      <c r="G9" s="9">
        <f t="shared" ref="G9:G10" si="2">IF(AND(E9&lt;&gt;"",F9&lt;&gt;""),F9-E9,"")</f>
        <v>-41</v>
      </c>
      <c r="H9" s="10">
        <f t="shared" ref="H9:H10" si="3">IF(AND(G9&lt;&gt;"",D9&lt;&gt;""),G9*D9,"")</f>
        <v>-2009.8200000000002</v>
      </c>
    </row>
    <row r="10" spans="1:8">
      <c r="A10" s="8">
        <v>42815</v>
      </c>
      <c r="B10" s="14" t="s">
        <v>27</v>
      </c>
      <c r="C10" s="7" t="s">
        <v>22</v>
      </c>
      <c r="D10" s="7">
        <v>330.26</v>
      </c>
      <c r="E10" s="8">
        <v>42854</v>
      </c>
      <c r="F10" s="8">
        <v>42845</v>
      </c>
      <c r="G10" s="9">
        <f t="shared" si="2"/>
        <v>-9</v>
      </c>
      <c r="H10" s="10">
        <f t="shared" si="3"/>
        <v>-2972.34</v>
      </c>
    </row>
    <row r="11" spans="1:8">
      <c r="A11" s="8">
        <v>42908</v>
      </c>
      <c r="B11" s="14" t="s">
        <v>36</v>
      </c>
      <c r="C11" s="7" t="s">
        <v>37</v>
      </c>
      <c r="D11" s="7">
        <v>414</v>
      </c>
      <c r="E11" s="8">
        <v>42877</v>
      </c>
      <c r="F11" s="8">
        <v>42845</v>
      </c>
      <c r="G11" s="9">
        <f t="shared" ref="G11" si="4">IF(AND(E11&lt;&gt;"",F11&lt;&gt;""),F11-E11,"")</f>
        <v>-32</v>
      </c>
      <c r="H11" s="10">
        <f t="shared" ref="H11" si="5">IF(AND(G11&lt;&gt;"",D11&lt;&gt;""),G11*D11,"")</f>
        <v>-13248</v>
      </c>
    </row>
    <row r="12" spans="1:8">
      <c r="A12" s="8">
        <v>42823</v>
      </c>
      <c r="B12" s="14" t="s">
        <v>32</v>
      </c>
      <c r="C12" s="7" t="s">
        <v>22</v>
      </c>
      <c r="D12" s="7">
        <v>179.66</v>
      </c>
      <c r="E12" s="8">
        <v>42862</v>
      </c>
      <c r="F12" s="8">
        <v>42845</v>
      </c>
      <c r="G12" s="9">
        <f t="shared" ref="G12:G34" si="6">IF(AND(E12&lt;&gt;"",F12&lt;&gt;""),F12-E12,"")</f>
        <v>-17</v>
      </c>
      <c r="H12" s="10">
        <f t="shared" ref="H12:H34" si="7">IF(AND(G12&lt;&gt;"",D12&lt;&gt;""),G12*D12,"")</f>
        <v>-3054.22</v>
      </c>
    </row>
    <row r="13" spans="1:8">
      <c r="A13" s="8">
        <v>42825</v>
      </c>
      <c r="B13" s="14" t="s">
        <v>20</v>
      </c>
      <c r="C13" s="7" t="s">
        <v>15</v>
      </c>
      <c r="D13" s="7">
        <v>132</v>
      </c>
      <c r="E13" s="8">
        <v>42865</v>
      </c>
      <c r="F13" s="8">
        <v>42845</v>
      </c>
      <c r="G13" s="9">
        <f t="shared" ref="G13" si="8">IF(AND(E13&lt;&gt;"",F13&lt;&gt;""),F13-E13,"")</f>
        <v>-20</v>
      </c>
      <c r="H13" s="10">
        <f t="shared" ref="H13" si="9">IF(AND(G13&lt;&gt;"",D13&lt;&gt;""),G13*D13,"")</f>
        <v>-2640</v>
      </c>
    </row>
    <row r="14" spans="1:8">
      <c r="A14" s="8">
        <v>42825</v>
      </c>
      <c r="B14" s="14" t="s">
        <v>33</v>
      </c>
      <c r="C14" s="7" t="s">
        <v>34</v>
      </c>
      <c r="D14" s="7">
        <v>264</v>
      </c>
      <c r="E14" s="8">
        <v>42865</v>
      </c>
      <c r="F14" s="8">
        <v>42845</v>
      </c>
      <c r="G14" s="9">
        <f t="shared" si="6"/>
        <v>-20</v>
      </c>
      <c r="H14" s="10">
        <f t="shared" si="7"/>
        <v>-5280</v>
      </c>
    </row>
    <row r="15" spans="1:8">
      <c r="A15" s="8">
        <v>42828</v>
      </c>
      <c r="B15" s="14" t="s">
        <v>28</v>
      </c>
      <c r="C15" s="7" t="s">
        <v>29</v>
      </c>
      <c r="D15" s="7">
        <v>1614.6</v>
      </c>
      <c r="E15" s="8">
        <v>42858</v>
      </c>
      <c r="F15" s="8">
        <v>42845</v>
      </c>
      <c r="G15" s="9">
        <f t="shared" si="6"/>
        <v>-13</v>
      </c>
      <c r="H15" s="10">
        <f t="shared" si="7"/>
        <v>-20989.8</v>
      </c>
    </row>
    <row r="16" spans="1:8">
      <c r="A16" s="8">
        <v>42829</v>
      </c>
      <c r="B16" s="14" t="s">
        <v>38</v>
      </c>
      <c r="C16" s="7" t="s">
        <v>22</v>
      </c>
      <c r="D16" s="7">
        <v>205.32</v>
      </c>
      <c r="E16" s="8">
        <v>42868</v>
      </c>
      <c r="F16" s="8">
        <v>42845</v>
      </c>
      <c r="G16" s="9">
        <f t="shared" ref="G16:G17" si="10">IF(AND(E16&lt;&gt;"",F16&lt;&gt;""),F16-E16,"")</f>
        <v>-23</v>
      </c>
      <c r="H16" s="10">
        <f t="shared" ref="H16:H17" si="11">IF(AND(G16&lt;&gt;"",D16&lt;&gt;""),G16*D16,"")</f>
        <v>-4722.3599999999997</v>
      </c>
    </row>
    <row r="17" spans="1:8">
      <c r="A17" s="8">
        <v>42829</v>
      </c>
      <c r="B17" s="14" t="s">
        <v>39</v>
      </c>
      <c r="C17" s="7" t="s">
        <v>22</v>
      </c>
      <c r="D17" s="7">
        <v>149.03</v>
      </c>
      <c r="E17" s="8">
        <v>42868</v>
      </c>
      <c r="F17" s="8">
        <v>42845</v>
      </c>
      <c r="G17" s="9">
        <f t="shared" si="10"/>
        <v>-23</v>
      </c>
      <c r="H17" s="10">
        <f t="shared" si="11"/>
        <v>-3427.69</v>
      </c>
    </row>
    <row r="18" spans="1:8">
      <c r="A18" s="8">
        <v>42829</v>
      </c>
      <c r="B18" s="14" t="s">
        <v>40</v>
      </c>
      <c r="C18" s="7" t="s">
        <v>22</v>
      </c>
      <c r="D18" s="7">
        <v>52.64</v>
      </c>
      <c r="E18" s="8">
        <v>42868</v>
      </c>
      <c r="F18" s="8">
        <v>42845</v>
      </c>
      <c r="G18" s="9">
        <f t="shared" ref="G18" si="12">IF(AND(E18&lt;&gt;"",F18&lt;&gt;""),F18-E18,"")</f>
        <v>-23</v>
      </c>
      <c r="H18" s="10">
        <f t="shared" ref="H18" si="13">IF(AND(G18&lt;&gt;"",D18&lt;&gt;""),G18*D18,"")</f>
        <v>-1210.72</v>
      </c>
    </row>
    <row r="19" spans="1:8">
      <c r="A19" s="8">
        <v>42831</v>
      </c>
      <c r="B19" s="14" t="s">
        <v>35</v>
      </c>
      <c r="C19" s="7" t="s">
        <v>23</v>
      </c>
      <c r="D19" s="7">
        <v>1200</v>
      </c>
      <c r="E19" s="8">
        <v>42866</v>
      </c>
      <c r="F19" s="8">
        <v>42845</v>
      </c>
      <c r="G19" s="9">
        <f t="shared" si="6"/>
        <v>-21</v>
      </c>
      <c r="H19" s="10">
        <f t="shared" si="7"/>
        <v>-25200</v>
      </c>
    </row>
    <row r="20" spans="1:8">
      <c r="A20" s="8">
        <v>42832</v>
      </c>
      <c r="B20" s="14" t="s">
        <v>41</v>
      </c>
      <c r="C20" s="7" t="s">
        <v>42</v>
      </c>
      <c r="D20" s="7">
        <v>122.3</v>
      </c>
      <c r="E20" s="8">
        <v>42886</v>
      </c>
      <c r="F20" s="8">
        <v>42845</v>
      </c>
      <c r="G20" s="9">
        <f t="shared" si="6"/>
        <v>-41</v>
      </c>
      <c r="H20" s="10">
        <f t="shared" si="7"/>
        <v>-5014.3</v>
      </c>
    </row>
    <row r="21" spans="1:8">
      <c r="A21" s="8">
        <v>42836</v>
      </c>
      <c r="B21" s="14" t="s">
        <v>51</v>
      </c>
      <c r="C21" s="7" t="s">
        <v>52</v>
      </c>
      <c r="D21" s="7">
        <v>6063</v>
      </c>
      <c r="E21" s="8">
        <v>42885</v>
      </c>
      <c r="F21" s="8">
        <v>42885</v>
      </c>
      <c r="G21" s="9">
        <f t="shared" si="6"/>
        <v>0</v>
      </c>
      <c r="H21" s="10">
        <f t="shared" si="7"/>
        <v>0</v>
      </c>
    </row>
    <row r="22" spans="1:8">
      <c r="A22" s="8">
        <v>42840</v>
      </c>
      <c r="B22" s="14" t="s">
        <v>43</v>
      </c>
      <c r="C22" s="7" t="s">
        <v>18</v>
      </c>
      <c r="D22" s="7">
        <v>640</v>
      </c>
      <c r="E22" s="8">
        <v>42870</v>
      </c>
      <c r="F22" s="8">
        <v>42845</v>
      </c>
      <c r="G22" s="9">
        <f t="shared" si="6"/>
        <v>-25</v>
      </c>
      <c r="H22" s="10">
        <f t="shared" si="7"/>
        <v>-16000</v>
      </c>
    </row>
    <row r="23" spans="1:8">
      <c r="A23" s="8">
        <v>42840</v>
      </c>
      <c r="B23" s="14" t="s">
        <v>44</v>
      </c>
      <c r="C23" s="7" t="s">
        <v>18</v>
      </c>
      <c r="D23" s="7">
        <v>640</v>
      </c>
      <c r="E23" s="8">
        <v>42870</v>
      </c>
      <c r="F23" s="8">
        <v>42845</v>
      </c>
      <c r="G23" s="9">
        <f t="shared" ref="G23" si="14">IF(AND(E23&lt;&gt;"",F23&lt;&gt;""),F23-E23,"")</f>
        <v>-25</v>
      </c>
      <c r="H23" s="10">
        <f t="shared" ref="H23" si="15">IF(AND(G23&lt;&gt;"",D23&lt;&gt;""),G23*D23,"")</f>
        <v>-16000</v>
      </c>
    </row>
    <row r="24" spans="1:8">
      <c r="A24" s="8">
        <v>42844</v>
      </c>
      <c r="B24" s="14" t="s">
        <v>45</v>
      </c>
      <c r="C24" s="7" t="s">
        <v>46</v>
      </c>
      <c r="D24" s="7">
        <v>142.13999999999999</v>
      </c>
      <c r="E24" s="8">
        <v>42885</v>
      </c>
      <c r="F24" s="8">
        <v>42885</v>
      </c>
      <c r="G24" s="9">
        <f t="shared" si="6"/>
        <v>0</v>
      </c>
      <c r="H24" s="10">
        <f t="shared" si="7"/>
        <v>0</v>
      </c>
    </row>
    <row r="25" spans="1:8">
      <c r="A25" s="8">
        <v>42844</v>
      </c>
      <c r="B25" s="14" t="s">
        <v>47</v>
      </c>
      <c r="C25" s="7" t="s">
        <v>22</v>
      </c>
      <c r="D25" s="7">
        <v>166.58</v>
      </c>
      <c r="E25" s="8">
        <v>42885</v>
      </c>
      <c r="F25" s="8">
        <v>42885</v>
      </c>
      <c r="G25" s="9">
        <f t="shared" si="6"/>
        <v>0</v>
      </c>
      <c r="H25" s="10">
        <f t="shared" si="7"/>
        <v>0</v>
      </c>
    </row>
    <row r="26" spans="1:8">
      <c r="A26" s="8">
        <v>42844</v>
      </c>
      <c r="B26" s="14" t="s">
        <v>49</v>
      </c>
      <c r="C26" s="7" t="s">
        <v>25</v>
      </c>
      <c r="D26" s="7">
        <v>281.11</v>
      </c>
      <c r="E26" s="8">
        <v>42904</v>
      </c>
      <c r="F26" s="8">
        <v>42885</v>
      </c>
      <c r="G26" s="9">
        <f t="shared" si="6"/>
        <v>-19</v>
      </c>
      <c r="H26" s="10">
        <f t="shared" si="7"/>
        <v>-5341.09</v>
      </c>
    </row>
    <row r="27" spans="1:8">
      <c r="A27" s="8">
        <v>42844</v>
      </c>
      <c r="B27" s="14" t="s">
        <v>50</v>
      </c>
      <c r="C27" s="7" t="s">
        <v>19</v>
      </c>
      <c r="D27" s="7">
        <v>186.7</v>
      </c>
      <c r="E27" s="8">
        <v>42885</v>
      </c>
      <c r="F27" s="8">
        <v>42885</v>
      </c>
      <c r="G27" s="9">
        <f t="shared" si="6"/>
        <v>0</v>
      </c>
      <c r="H27" s="10">
        <f t="shared" si="7"/>
        <v>0</v>
      </c>
    </row>
    <row r="28" spans="1:8">
      <c r="A28" s="8">
        <v>42845</v>
      </c>
      <c r="B28" s="14" t="s">
        <v>48</v>
      </c>
      <c r="C28" s="7" t="s">
        <v>22</v>
      </c>
      <c r="D28" s="7">
        <v>213.89</v>
      </c>
      <c r="E28" s="8">
        <v>42885</v>
      </c>
      <c r="F28" s="8">
        <v>42885</v>
      </c>
      <c r="G28" s="9">
        <f t="shared" ref="G28:G32" si="16">IF(AND(E28&lt;&gt;"",F28&lt;&gt;""),F28-E28,"")</f>
        <v>0</v>
      </c>
      <c r="H28" s="10">
        <f t="shared" ref="H28:H32" si="17">IF(AND(G28&lt;&gt;"",D28&lt;&gt;""),G28*D28,"")</f>
        <v>0</v>
      </c>
    </row>
    <row r="29" spans="1:8">
      <c r="A29" s="8">
        <v>42853</v>
      </c>
      <c r="B29" s="14" t="s">
        <v>64</v>
      </c>
      <c r="C29" s="7" t="s">
        <v>31</v>
      </c>
      <c r="D29" s="7">
        <v>127.2</v>
      </c>
      <c r="E29" s="8">
        <v>42916</v>
      </c>
      <c r="F29" s="8">
        <v>42885</v>
      </c>
      <c r="G29" s="9">
        <f t="shared" si="16"/>
        <v>-31</v>
      </c>
      <c r="H29" s="10">
        <f t="shared" si="17"/>
        <v>-3943.2000000000003</v>
      </c>
    </row>
    <row r="30" spans="1:8">
      <c r="A30" s="8">
        <v>42853</v>
      </c>
      <c r="B30" s="14" t="s">
        <v>68</v>
      </c>
      <c r="C30" s="7" t="s">
        <v>14</v>
      </c>
      <c r="D30" s="20">
        <v>207</v>
      </c>
      <c r="E30" s="21">
        <v>42896</v>
      </c>
      <c r="F30" s="21">
        <v>42885</v>
      </c>
      <c r="G30" s="9">
        <f t="shared" ref="G30" si="18">IF(AND(E30&lt;&gt;"",F30&lt;&gt;""),F30-E30,"")</f>
        <v>-11</v>
      </c>
      <c r="H30" s="10">
        <f t="shared" ref="H30" si="19">IF(AND(G30&lt;&gt;"",D30&lt;&gt;""),G30*D30,"")</f>
        <v>-2277</v>
      </c>
    </row>
    <row r="31" spans="1:8">
      <c r="A31" s="8">
        <v>42853</v>
      </c>
      <c r="B31" s="14" t="s">
        <v>69</v>
      </c>
      <c r="C31" s="7" t="s">
        <v>14</v>
      </c>
      <c r="D31" s="20">
        <v>351.1</v>
      </c>
      <c r="E31" s="21">
        <v>42896</v>
      </c>
      <c r="F31" s="21">
        <v>42885</v>
      </c>
      <c r="G31" s="9">
        <f t="shared" si="16"/>
        <v>-11</v>
      </c>
      <c r="H31" s="10">
        <f t="shared" si="17"/>
        <v>-3862.1000000000004</v>
      </c>
    </row>
    <row r="32" spans="1:8">
      <c r="A32" s="8">
        <v>42854</v>
      </c>
      <c r="B32" s="14" t="s">
        <v>67</v>
      </c>
      <c r="C32" s="7" t="s">
        <v>15</v>
      </c>
      <c r="D32" s="7">
        <v>33</v>
      </c>
      <c r="E32" s="8">
        <v>42896</v>
      </c>
      <c r="F32" s="8">
        <v>42885</v>
      </c>
      <c r="G32" s="9">
        <f t="shared" si="16"/>
        <v>-11</v>
      </c>
      <c r="H32" s="10">
        <f t="shared" si="17"/>
        <v>-363</v>
      </c>
    </row>
    <row r="33" spans="1:8">
      <c r="A33" s="8">
        <v>42857</v>
      </c>
      <c r="B33" s="14" t="s">
        <v>53</v>
      </c>
      <c r="C33" s="7" t="s">
        <v>54</v>
      </c>
      <c r="D33" s="7">
        <v>68.44</v>
      </c>
      <c r="E33" s="8">
        <v>42887</v>
      </c>
      <c r="F33" s="8">
        <v>42885</v>
      </c>
      <c r="G33" s="9">
        <f t="shared" si="6"/>
        <v>-2</v>
      </c>
      <c r="H33" s="10">
        <f t="shared" si="7"/>
        <v>-136.88</v>
      </c>
    </row>
    <row r="34" spans="1:8">
      <c r="A34" s="8">
        <v>42858</v>
      </c>
      <c r="B34" s="14" t="s">
        <v>55</v>
      </c>
      <c r="C34" s="7" t="s">
        <v>24</v>
      </c>
      <c r="D34" s="7">
        <v>720</v>
      </c>
      <c r="E34" s="8">
        <v>42916</v>
      </c>
      <c r="F34" s="8">
        <v>42885</v>
      </c>
      <c r="G34" s="9">
        <f t="shared" si="6"/>
        <v>-31</v>
      </c>
      <c r="H34" s="10">
        <f t="shared" si="7"/>
        <v>-22320</v>
      </c>
    </row>
    <row r="35" spans="1:8">
      <c r="A35" s="8">
        <v>42858</v>
      </c>
      <c r="B35" s="14" t="s">
        <v>57</v>
      </c>
      <c r="C35" s="7" t="s">
        <v>24</v>
      </c>
      <c r="D35" s="7">
        <v>250</v>
      </c>
      <c r="E35" s="8">
        <v>42916</v>
      </c>
      <c r="F35" s="8">
        <v>42885</v>
      </c>
      <c r="G35" s="9">
        <f t="shared" ref="G35" si="20">IF(AND(E35&lt;&gt;"",F35&lt;&gt;""),F35-E35,"")</f>
        <v>-31</v>
      </c>
      <c r="H35" s="10">
        <f t="shared" ref="H35" si="21">IF(AND(G35&lt;&gt;"",D35&lt;&gt;""),G35*D35,"")</f>
        <v>-7750</v>
      </c>
    </row>
    <row r="36" spans="1:8">
      <c r="A36" s="8">
        <v>42858</v>
      </c>
      <c r="B36" s="14" t="s">
        <v>56</v>
      </c>
      <c r="C36" s="7" t="s">
        <v>24</v>
      </c>
      <c r="D36" s="7">
        <v>720</v>
      </c>
      <c r="E36" s="8">
        <v>42916</v>
      </c>
      <c r="F36" s="8">
        <v>42885</v>
      </c>
      <c r="G36" s="9">
        <f t="shared" ref="G36" si="22">IF(AND(E36&lt;&gt;"",F36&lt;&gt;""),F36-E36,"")</f>
        <v>-31</v>
      </c>
      <c r="H36" s="10">
        <f t="shared" ref="H36" si="23">IF(AND(G36&lt;&gt;"",D36&lt;&gt;""),G36*D36,"")</f>
        <v>-22320</v>
      </c>
    </row>
    <row r="37" spans="1:8">
      <c r="A37" s="8">
        <v>42860</v>
      </c>
      <c r="B37" s="14" t="s">
        <v>58</v>
      </c>
      <c r="C37" s="7" t="s">
        <v>16</v>
      </c>
      <c r="D37" s="7">
        <v>240</v>
      </c>
      <c r="E37" s="8">
        <v>42890</v>
      </c>
      <c r="F37" s="8">
        <v>42885</v>
      </c>
      <c r="G37" s="9">
        <f>IF(AND(E37&lt;&gt;"",F37&lt;&gt;""),F37-E37,"")</f>
        <v>-5</v>
      </c>
      <c r="H37" s="10">
        <f>IF(AND(G37&lt;&gt;"",D37&lt;&gt;""),G37*D37,"")</f>
        <v>-1200</v>
      </c>
    </row>
    <row r="38" spans="1:8">
      <c r="A38" s="8">
        <v>42860</v>
      </c>
      <c r="B38" s="14" t="s">
        <v>59</v>
      </c>
      <c r="C38" s="7" t="s">
        <v>16</v>
      </c>
      <c r="D38" s="7">
        <v>270</v>
      </c>
      <c r="E38" s="8">
        <v>42890</v>
      </c>
      <c r="F38" s="8">
        <v>42885</v>
      </c>
      <c r="G38" s="9">
        <f>IF(AND(E38&lt;&gt;"",F38&lt;&gt;""),F38-E38,"")</f>
        <v>-5</v>
      </c>
      <c r="H38" s="10">
        <f>IF(AND(G38&lt;&gt;"",D38&lt;&gt;""),G38*D38,"")</f>
        <v>-1350</v>
      </c>
    </row>
    <row r="39" spans="1:8">
      <c r="A39" s="8">
        <v>42860</v>
      </c>
      <c r="B39" s="14" t="s">
        <v>60</v>
      </c>
      <c r="C39" s="7" t="s">
        <v>16</v>
      </c>
      <c r="D39" s="7">
        <v>500</v>
      </c>
      <c r="E39" s="8">
        <v>42890</v>
      </c>
      <c r="F39" s="8">
        <v>42885</v>
      </c>
      <c r="G39" s="9">
        <f>IF(AND(E39&lt;&gt;"",F39&lt;&gt;""),F39-E39,"")</f>
        <v>-5</v>
      </c>
      <c r="H39" s="10">
        <f>IF(AND(G39&lt;&gt;"",D39&lt;&gt;""),G39*D39,"")</f>
        <v>-2500</v>
      </c>
    </row>
    <row r="40" spans="1:8">
      <c r="A40" s="8">
        <v>42860</v>
      </c>
      <c r="B40" s="14" t="s">
        <v>61</v>
      </c>
      <c r="C40" s="7" t="s">
        <v>16</v>
      </c>
      <c r="D40" s="7">
        <v>236.36</v>
      </c>
      <c r="E40" s="8">
        <v>42890</v>
      </c>
      <c r="F40" s="8">
        <v>42885</v>
      </c>
      <c r="G40" s="9">
        <f>IF(AND(E40&lt;&gt;"",F40&lt;&gt;""),F40-E40,"")</f>
        <v>-5</v>
      </c>
      <c r="H40" s="10">
        <f>IF(AND(G40&lt;&gt;"",D40&lt;&gt;""),G40*D40,"")</f>
        <v>-1181.8000000000002</v>
      </c>
    </row>
    <row r="41" spans="1:8" ht="26.4">
      <c r="A41" s="8">
        <v>42860</v>
      </c>
      <c r="B41" s="14" t="s">
        <v>62</v>
      </c>
      <c r="C41" s="22" t="s">
        <v>63</v>
      </c>
      <c r="D41" s="7">
        <v>560.66</v>
      </c>
      <c r="E41" s="8">
        <v>42891</v>
      </c>
      <c r="F41" s="8">
        <v>42885</v>
      </c>
      <c r="G41" s="9">
        <f t="shared" ref="G41:G53" si="24">IF(AND(E41&lt;&gt;"",F41&lt;&gt;""),F41-E41,"")</f>
        <v>-6</v>
      </c>
      <c r="H41" s="10">
        <f t="shared" ref="H41:H53" si="25">IF(AND(G41&lt;&gt;"",D41&lt;&gt;""),G41*D41,"")</f>
        <v>-3363.96</v>
      </c>
    </row>
    <row r="42" spans="1:8">
      <c r="A42" s="8">
        <v>42860</v>
      </c>
      <c r="B42" s="14" t="s">
        <v>70</v>
      </c>
      <c r="C42" s="7" t="s">
        <v>42</v>
      </c>
      <c r="D42" s="7">
        <v>143.79</v>
      </c>
      <c r="E42" s="8">
        <v>42916</v>
      </c>
      <c r="F42" s="8">
        <v>42885</v>
      </c>
      <c r="G42" s="9">
        <f t="shared" ref="G42:G43" si="26">IF(AND(E42&lt;&gt;"",F42&lt;&gt;""),F42-E42,"")</f>
        <v>-31</v>
      </c>
      <c r="H42" s="10">
        <f t="shared" ref="H42:H43" si="27">IF(AND(G42&lt;&gt;"",D42&lt;&gt;""),G42*D42,"")</f>
        <v>-4457.49</v>
      </c>
    </row>
    <row r="43" spans="1:8">
      <c r="A43" s="8">
        <v>42860</v>
      </c>
      <c r="B43" s="14" t="s">
        <v>21</v>
      </c>
      <c r="C43" s="7" t="s">
        <v>71</v>
      </c>
      <c r="D43" s="7">
        <v>458.2</v>
      </c>
      <c r="E43" s="8">
        <v>42898</v>
      </c>
      <c r="F43" s="8">
        <v>42885</v>
      </c>
      <c r="G43" s="9">
        <f t="shared" si="26"/>
        <v>-13</v>
      </c>
      <c r="H43" s="10">
        <f t="shared" si="27"/>
        <v>-5956.5999999999995</v>
      </c>
    </row>
    <row r="44" spans="1:8">
      <c r="A44" s="8">
        <v>42863</v>
      </c>
      <c r="B44" s="14" t="s">
        <v>53</v>
      </c>
      <c r="C44" s="7" t="s">
        <v>109</v>
      </c>
      <c r="D44" s="7">
        <v>7459.5</v>
      </c>
      <c r="E44" s="8">
        <v>42929</v>
      </c>
      <c r="F44" s="8">
        <v>42906</v>
      </c>
      <c r="G44" s="9">
        <f t="shared" si="24"/>
        <v>-23</v>
      </c>
      <c r="H44" s="10">
        <f t="shared" si="25"/>
        <v>-171568.5</v>
      </c>
    </row>
    <row r="45" spans="1:8">
      <c r="A45" s="8">
        <v>42865</v>
      </c>
      <c r="B45" s="14" t="s">
        <v>65</v>
      </c>
      <c r="C45" s="7" t="s">
        <v>66</v>
      </c>
      <c r="D45" s="7">
        <v>167</v>
      </c>
      <c r="E45" s="8">
        <v>42895</v>
      </c>
      <c r="F45" s="8">
        <v>42885</v>
      </c>
      <c r="G45" s="9">
        <f t="shared" ref="G45" si="28">IF(AND(E45&lt;&gt;"",F45&lt;&gt;""),F45-E45,"")</f>
        <v>-10</v>
      </c>
      <c r="H45" s="10">
        <f t="shared" ref="H45" si="29">IF(AND(G45&lt;&gt;"",D45&lt;&gt;""),G45*D45,"")</f>
        <v>-1670</v>
      </c>
    </row>
    <row r="46" spans="1:8">
      <c r="A46" s="8">
        <v>42874</v>
      </c>
      <c r="B46" s="14" t="s">
        <v>28</v>
      </c>
      <c r="C46" s="7" t="s">
        <v>101</v>
      </c>
      <c r="D46" s="7">
        <v>350</v>
      </c>
      <c r="E46" s="8">
        <v>42928</v>
      </c>
      <c r="F46" s="8">
        <v>42901</v>
      </c>
      <c r="G46" s="9">
        <f t="shared" si="24"/>
        <v>-27</v>
      </c>
      <c r="H46" s="10">
        <f t="shared" si="25"/>
        <v>-9450</v>
      </c>
    </row>
    <row r="47" spans="1:8">
      <c r="A47" s="8">
        <v>42874</v>
      </c>
      <c r="B47" s="14" t="s">
        <v>110</v>
      </c>
      <c r="C47" s="7" t="s">
        <v>109</v>
      </c>
      <c r="D47" s="7">
        <v>4224</v>
      </c>
      <c r="E47" s="8">
        <v>42929</v>
      </c>
      <c r="F47" s="8">
        <v>42906</v>
      </c>
      <c r="G47" s="9">
        <f t="shared" ref="G47" si="30">IF(AND(E47&lt;&gt;"",F47&lt;&gt;""),F47-E47,"")</f>
        <v>-23</v>
      </c>
      <c r="H47" s="10">
        <f t="shared" ref="H47" si="31">IF(AND(G47&lt;&gt;"",D47&lt;&gt;""),G47*D47,"")</f>
        <v>-97152</v>
      </c>
    </row>
    <row r="48" spans="1:8">
      <c r="A48" s="8">
        <v>42878</v>
      </c>
      <c r="B48" s="14" t="s">
        <v>72</v>
      </c>
      <c r="C48" s="7" t="s">
        <v>42</v>
      </c>
      <c r="D48" s="7">
        <v>123.03</v>
      </c>
      <c r="E48" s="8">
        <v>42916</v>
      </c>
      <c r="F48" s="8">
        <v>42885</v>
      </c>
      <c r="G48" s="9">
        <f t="shared" si="24"/>
        <v>-31</v>
      </c>
      <c r="H48" s="10">
        <f t="shared" si="25"/>
        <v>-3813.93</v>
      </c>
    </row>
    <row r="49" spans="1:8">
      <c r="A49" s="8">
        <v>42879</v>
      </c>
      <c r="B49" s="14" t="s">
        <v>73</v>
      </c>
      <c r="C49" s="7" t="s">
        <v>74</v>
      </c>
      <c r="D49" s="7">
        <v>518.17999999999995</v>
      </c>
      <c r="E49" s="8">
        <v>42909</v>
      </c>
      <c r="F49" s="8">
        <v>42885</v>
      </c>
      <c r="G49" s="9">
        <f t="shared" ref="G49" si="32">IF(AND(E49&lt;&gt;"",F49&lt;&gt;""),F49-E49,"")</f>
        <v>-24</v>
      </c>
      <c r="H49" s="10">
        <f t="shared" ref="H49" si="33">IF(AND(G49&lt;&gt;"",D49&lt;&gt;""),G49*D49,"")</f>
        <v>-12436.32</v>
      </c>
    </row>
    <row r="50" spans="1:8">
      <c r="A50" s="8">
        <v>42879</v>
      </c>
      <c r="B50" s="14" t="s">
        <v>76</v>
      </c>
      <c r="C50" s="7" t="s">
        <v>77</v>
      </c>
      <c r="D50" s="7">
        <v>159.12</v>
      </c>
      <c r="E50" s="8">
        <v>42916</v>
      </c>
      <c r="F50" s="8">
        <v>42901</v>
      </c>
      <c r="G50" s="9">
        <f t="shared" si="24"/>
        <v>-15</v>
      </c>
      <c r="H50" s="10">
        <f t="shared" si="25"/>
        <v>-2386.8000000000002</v>
      </c>
    </row>
    <row r="51" spans="1:8">
      <c r="A51" s="8">
        <v>42880</v>
      </c>
      <c r="B51" s="14" t="s">
        <v>75</v>
      </c>
      <c r="C51" s="7" t="s">
        <v>16</v>
      </c>
      <c r="D51" s="7">
        <v>318.18</v>
      </c>
      <c r="E51" s="8">
        <v>42912</v>
      </c>
      <c r="F51" s="8">
        <v>42906</v>
      </c>
      <c r="G51" s="9">
        <f>IF(AND(E51&lt;&gt;"",F51&lt;&gt;""),F51-E51,"")</f>
        <v>-6</v>
      </c>
      <c r="H51" s="10">
        <f>IF(AND(G51&lt;&gt;"",D51&lt;&gt;""),G51*D51,"")</f>
        <v>-1909.08</v>
      </c>
    </row>
    <row r="52" spans="1:8">
      <c r="A52" s="8">
        <v>42885</v>
      </c>
      <c r="B52" s="14" t="s">
        <v>78</v>
      </c>
      <c r="C52" s="7" t="s">
        <v>17</v>
      </c>
      <c r="D52" s="7">
        <v>500</v>
      </c>
      <c r="E52" s="8">
        <v>42916</v>
      </c>
      <c r="F52" s="8">
        <v>42906</v>
      </c>
      <c r="G52" s="9">
        <f t="shared" ref="G52" si="34">IF(AND(E52&lt;&gt;"",F52&lt;&gt;""),F52-E52,"")</f>
        <v>-10</v>
      </c>
      <c r="H52" s="10">
        <f t="shared" ref="H52" si="35">IF(AND(G52&lt;&gt;"",D52&lt;&gt;""),G52*D52,"")</f>
        <v>-5000</v>
      </c>
    </row>
    <row r="53" spans="1:8">
      <c r="A53" s="8">
        <v>42885</v>
      </c>
      <c r="B53" s="14" t="s">
        <v>79</v>
      </c>
      <c r="C53" s="7" t="s">
        <v>80</v>
      </c>
      <c r="D53" s="7">
        <v>4963.6400000000003</v>
      </c>
      <c r="E53" s="8">
        <v>42915</v>
      </c>
      <c r="F53" s="8">
        <v>42905</v>
      </c>
      <c r="G53" s="9">
        <f t="shared" si="24"/>
        <v>-10</v>
      </c>
      <c r="H53" s="10">
        <f t="shared" si="25"/>
        <v>-49636.4</v>
      </c>
    </row>
    <row r="54" spans="1:8">
      <c r="A54" s="8">
        <v>42885</v>
      </c>
      <c r="B54" s="14" t="s">
        <v>81</v>
      </c>
      <c r="C54" s="7" t="s">
        <v>80</v>
      </c>
      <c r="D54" s="7">
        <v>3244.55</v>
      </c>
      <c r="E54" s="8">
        <v>42915</v>
      </c>
      <c r="F54" s="8">
        <v>42905</v>
      </c>
      <c r="G54" s="9">
        <f t="shared" ref="G54" si="36">IF(AND(E54&lt;&gt;"",F54&lt;&gt;""),F54-E54,"")</f>
        <v>-10</v>
      </c>
      <c r="H54" s="10">
        <f t="shared" ref="H54" si="37">IF(AND(G54&lt;&gt;"",D54&lt;&gt;""),G54*D54,"")</f>
        <v>-32445.5</v>
      </c>
    </row>
    <row r="55" spans="1:8">
      <c r="A55" s="8">
        <v>42885</v>
      </c>
      <c r="B55" s="14" t="s">
        <v>82</v>
      </c>
      <c r="C55" s="7" t="s">
        <v>80</v>
      </c>
      <c r="D55" s="7">
        <v>2490</v>
      </c>
      <c r="E55" s="8">
        <v>42915</v>
      </c>
      <c r="F55" s="8">
        <v>42905</v>
      </c>
      <c r="G55" s="9">
        <f t="shared" ref="G55:G56" si="38">IF(AND(E55&lt;&gt;"",F55&lt;&gt;""),F55-E55,"")</f>
        <v>-10</v>
      </c>
      <c r="H55" s="10">
        <f t="shared" ref="H55:H56" si="39">IF(AND(G55&lt;&gt;"",D55&lt;&gt;""),G55*D55,"")</f>
        <v>-24900</v>
      </c>
    </row>
    <row r="56" spans="1:8">
      <c r="A56" s="8">
        <v>42886</v>
      </c>
      <c r="B56" s="14" t="s">
        <v>83</v>
      </c>
      <c r="C56" s="7" t="s">
        <v>42</v>
      </c>
      <c r="D56" s="7">
        <v>126.9</v>
      </c>
      <c r="E56" s="8">
        <v>42916</v>
      </c>
      <c r="F56" s="8">
        <v>42901</v>
      </c>
      <c r="G56" s="9">
        <f t="shared" si="38"/>
        <v>-15</v>
      </c>
      <c r="H56" s="10">
        <f t="shared" si="39"/>
        <v>-1903.5</v>
      </c>
    </row>
    <row r="57" spans="1:8">
      <c r="A57" s="8">
        <v>42886</v>
      </c>
      <c r="B57" s="14" t="s">
        <v>84</v>
      </c>
      <c r="C57" s="7" t="s">
        <v>42</v>
      </c>
      <c r="D57" s="7">
        <v>313.77</v>
      </c>
      <c r="E57" s="8">
        <v>42916</v>
      </c>
      <c r="F57" s="8">
        <v>42901</v>
      </c>
      <c r="G57" s="9">
        <f t="shared" ref="G57:G77" si="40">IF(AND(E57&lt;&gt;"",F57&lt;&gt;""),F57-E57,"")</f>
        <v>-15</v>
      </c>
      <c r="H57" s="10">
        <f t="shared" ref="H57:H77" si="41">IF(AND(G57&lt;&gt;"",D57&lt;&gt;""),G57*D57,"")</f>
        <v>-4706.5499999999993</v>
      </c>
    </row>
    <row r="58" spans="1:8">
      <c r="A58" s="8">
        <v>42886</v>
      </c>
      <c r="B58" s="14" t="s">
        <v>85</v>
      </c>
      <c r="C58" s="7" t="s">
        <v>16</v>
      </c>
      <c r="D58" s="7">
        <v>250</v>
      </c>
      <c r="E58" s="8">
        <v>42917</v>
      </c>
      <c r="F58" s="8">
        <v>42906</v>
      </c>
      <c r="G58" s="9">
        <f t="shared" ref="G58:G65" si="42">IF(AND(E58&lt;&gt;"",F58&lt;&gt;""),F58-E58,"")</f>
        <v>-11</v>
      </c>
      <c r="H58" s="10">
        <f t="shared" ref="H58:H65" si="43">IF(AND(G58&lt;&gt;"",D58&lt;&gt;""),G58*D58,"")</f>
        <v>-2750</v>
      </c>
    </row>
    <row r="59" spans="1:8">
      <c r="A59" s="8">
        <v>42886</v>
      </c>
      <c r="B59" s="14" t="s">
        <v>86</v>
      </c>
      <c r="C59" s="7" t="s">
        <v>16</v>
      </c>
      <c r="D59" s="7">
        <v>570.91</v>
      </c>
      <c r="E59" s="8">
        <v>42917</v>
      </c>
      <c r="F59" s="8">
        <v>42906</v>
      </c>
      <c r="G59" s="9">
        <f t="shared" si="42"/>
        <v>-11</v>
      </c>
      <c r="H59" s="10">
        <f t="shared" si="43"/>
        <v>-6280.0099999999993</v>
      </c>
    </row>
    <row r="60" spans="1:8">
      <c r="A60" s="8">
        <v>42886</v>
      </c>
      <c r="B60" s="14" t="s">
        <v>87</v>
      </c>
      <c r="C60" s="7" t="s">
        <v>16</v>
      </c>
      <c r="D60" s="7">
        <v>570.91</v>
      </c>
      <c r="E60" s="8">
        <v>42917</v>
      </c>
      <c r="F60" s="8">
        <v>42906</v>
      </c>
      <c r="G60" s="9">
        <f t="shared" si="42"/>
        <v>-11</v>
      </c>
      <c r="H60" s="10">
        <f t="shared" si="43"/>
        <v>-6280.0099999999993</v>
      </c>
    </row>
    <row r="61" spans="1:8">
      <c r="A61" s="8">
        <v>42886</v>
      </c>
      <c r="B61" s="14" t="s">
        <v>88</v>
      </c>
      <c r="C61" s="7" t="s">
        <v>16</v>
      </c>
      <c r="D61" s="7">
        <v>48</v>
      </c>
      <c r="E61" s="8">
        <v>42917</v>
      </c>
      <c r="F61" s="8">
        <v>42906</v>
      </c>
      <c r="G61" s="9">
        <f t="shared" si="42"/>
        <v>-11</v>
      </c>
      <c r="H61" s="10">
        <f t="shared" si="43"/>
        <v>-528</v>
      </c>
    </row>
    <row r="62" spans="1:8">
      <c r="A62" s="8">
        <v>42886</v>
      </c>
      <c r="B62" s="14" t="s">
        <v>89</v>
      </c>
      <c r="C62" s="7" t="s">
        <v>16</v>
      </c>
      <c r="D62" s="7">
        <v>300</v>
      </c>
      <c r="E62" s="8">
        <v>42917</v>
      </c>
      <c r="F62" s="8">
        <v>42906</v>
      </c>
      <c r="G62" s="9">
        <f t="shared" si="42"/>
        <v>-11</v>
      </c>
      <c r="H62" s="10">
        <f t="shared" si="43"/>
        <v>-3300</v>
      </c>
    </row>
    <row r="63" spans="1:8">
      <c r="A63" s="8">
        <v>42886</v>
      </c>
      <c r="B63" s="14" t="s">
        <v>90</v>
      </c>
      <c r="C63" s="7" t="s">
        <v>16</v>
      </c>
      <c r="D63" s="7">
        <v>520</v>
      </c>
      <c r="E63" s="8">
        <v>42917</v>
      </c>
      <c r="F63" s="8">
        <v>42906</v>
      </c>
      <c r="G63" s="9">
        <f t="shared" si="42"/>
        <v>-11</v>
      </c>
      <c r="H63" s="10">
        <f t="shared" si="43"/>
        <v>-5720</v>
      </c>
    </row>
    <row r="64" spans="1:8">
      <c r="A64" s="8">
        <v>42886</v>
      </c>
      <c r="B64" s="14" t="s">
        <v>99</v>
      </c>
      <c r="C64" s="7" t="s">
        <v>15</v>
      </c>
      <c r="D64" s="7">
        <v>99</v>
      </c>
      <c r="E64" s="8">
        <v>42925</v>
      </c>
      <c r="F64" s="8">
        <v>42902</v>
      </c>
      <c r="G64" s="9">
        <f t="shared" si="42"/>
        <v>-23</v>
      </c>
      <c r="H64" s="10">
        <f t="shared" si="43"/>
        <v>-2277</v>
      </c>
    </row>
    <row r="65" spans="1:8">
      <c r="A65" s="8">
        <v>42886</v>
      </c>
      <c r="B65" s="14" t="s">
        <v>100</v>
      </c>
      <c r="C65" s="7" t="s">
        <v>15</v>
      </c>
      <c r="D65" s="7">
        <v>270</v>
      </c>
      <c r="E65" s="8">
        <v>42925</v>
      </c>
      <c r="F65" s="8">
        <v>42901</v>
      </c>
      <c r="G65" s="9">
        <f t="shared" si="42"/>
        <v>-24</v>
      </c>
      <c r="H65" s="10">
        <f t="shared" si="43"/>
        <v>-6480</v>
      </c>
    </row>
    <row r="66" spans="1:8">
      <c r="A66" s="8">
        <v>42887</v>
      </c>
      <c r="B66" s="14" t="s">
        <v>91</v>
      </c>
      <c r="C66" s="7" t="s">
        <v>17</v>
      </c>
      <c r="D66" s="7">
        <v>945.45</v>
      </c>
      <c r="E66" s="8">
        <v>42917</v>
      </c>
      <c r="F66" s="8">
        <v>42905</v>
      </c>
      <c r="G66" s="9">
        <f t="shared" ref="G66" si="44">IF(AND(E66&lt;&gt;"",F66&lt;&gt;""),F66-E66,"")</f>
        <v>-12</v>
      </c>
      <c r="H66" s="10">
        <f t="shared" ref="H66" si="45">IF(AND(G66&lt;&gt;"",D66&lt;&gt;""),G66*D66,"")</f>
        <v>-11345.400000000001</v>
      </c>
    </row>
    <row r="67" spans="1:8">
      <c r="A67" s="8">
        <v>42887</v>
      </c>
      <c r="B67" s="14" t="s">
        <v>92</v>
      </c>
      <c r="C67" s="7" t="s">
        <v>17</v>
      </c>
      <c r="D67" s="7">
        <v>1018.18</v>
      </c>
      <c r="E67" s="8">
        <v>42917</v>
      </c>
      <c r="F67" s="8">
        <v>42905</v>
      </c>
      <c r="G67" s="9">
        <f t="shared" ref="G67" si="46">IF(AND(E67&lt;&gt;"",F67&lt;&gt;""),F67-E67,"")</f>
        <v>-12</v>
      </c>
      <c r="H67" s="10">
        <f t="shared" ref="H67" si="47">IF(AND(G67&lt;&gt;"",D67&lt;&gt;""),G67*D67,"")</f>
        <v>-12218.16</v>
      </c>
    </row>
    <row r="68" spans="1:8">
      <c r="A68" s="8">
        <v>42887</v>
      </c>
      <c r="B68" s="14" t="s">
        <v>93</v>
      </c>
      <c r="C68" s="7" t="s">
        <v>17</v>
      </c>
      <c r="D68" s="7">
        <v>1018.18</v>
      </c>
      <c r="E68" s="8">
        <v>42917</v>
      </c>
      <c r="F68" s="8">
        <v>42905</v>
      </c>
      <c r="G68" s="9">
        <f t="shared" ref="G68" si="48">IF(AND(E68&lt;&gt;"",F68&lt;&gt;""),F68-E68,"")</f>
        <v>-12</v>
      </c>
      <c r="H68" s="10">
        <f t="shared" ref="H68" si="49">IF(AND(G68&lt;&gt;"",D68&lt;&gt;""),G68*D68,"")</f>
        <v>-12218.16</v>
      </c>
    </row>
    <row r="69" spans="1:8">
      <c r="A69" s="8">
        <v>42887</v>
      </c>
      <c r="B69" s="14" t="s">
        <v>94</v>
      </c>
      <c r="C69" s="7" t="s">
        <v>17</v>
      </c>
      <c r="D69" s="7">
        <v>227.27</v>
      </c>
      <c r="E69" s="8">
        <v>42917</v>
      </c>
      <c r="F69" s="8">
        <v>42906</v>
      </c>
      <c r="G69" s="9">
        <f t="shared" ref="G69:G70" si="50">IF(AND(E69&lt;&gt;"",F69&lt;&gt;""),F69-E69,"")</f>
        <v>-11</v>
      </c>
      <c r="H69" s="10">
        <f t="shared" ref="H69:H70" si="51">IF(AND(G69&lt;&gt;"",D69&lt;&gt;""),G69*D69,"")</f>
        <v>-2499.9700000000003</v>
      </c>
    </row>
    <row r="70" spans="1:8">
      <c r="A70" s="8">
        <v>42891</v>
      </c>
      <c r="B70" s="14" t="s">
        <v>111</v>
      </c>
      <c r="C70" s="7" t="s">
        <v>109</v>
      </c>
      <c r="D70" s="7">
        <v>4290</v>
      </c>
      <c r="E70" s="8">
        <v>42929</v>
      </c>
      <c r="F70" s="8">
        <v>42906</v>
      </c>
      <c r="G70" s="9">
        <f t="shared" si="50"/>
        <v>-23</v>
      </c>
      <c r="H70" s="10">
        <f t="shared" si="51"/>
        <v>-98670</v>
      </c>
    </row>
    <row r="71" spans="1:8">
      <c r="A71" s="8">
        <v>42894</v>
      </c>
      <c r="B71" s="14" t="s">
        <v>95</v>
      </c>
      <c r="C71" s="7" t="s">
        <v>96</v>
      </c>
      <c r="D71" s="7">
        <v>1180</v>
      </c>
      <c r="E71" s="8">
        <v>42947</v>
      </c>
      <c r="F71" s="8">
        <v>42901</v>
      </c>
      <c r="G71" s="9">
        <f t="shared" si="40"/>
        <v>-46</v>
      </c>
      <c r="H71" s="10">
        <f t="shared" si="41"/>
        <v>-54280</v>
      </c>
    </row>
    <row r="72" spans="1:8">
      <c r="A72" s="8">
        <v>42894</v>
      </c>
      <c r="B72" s="14" t="s">
        <v>102</v>
      </c>
      <c r="C72" s="7" t="s">
        <v>74</v>
      </c>
      <c r="D72" s="7">
        <v>609.09</v>
      </c>
      <c r="E72" s="8">
        <v>42928</v>
      </c>
      <c r="F72" s="8">
        <v>42906</v>
      </c>
      <c r="G72" s="9">
        <f t="shared" ref="G72:G73" si="52">IF(AND(E72&lt;&gt;"",F72&lt;&gt;""),F72-E72,"")</f>
        <v>-22</v>
      </c>
      <c r="H72" s="10">
        <f t="shared" ref="H72:H73" si="53">IF(AND(G72&lt;&gt;"",D72&lt;&gt;""),G72*D72,"")</f>
        <v>-13399.980000000001</v>
      </c>
    </row>
    <row r="73" spans="1:8">
      <c r="A73" s="8">
        <v>42894</v>
      </c>
      <c r="B73" s="14" t="s">
        <v>103</v>
      </c>
      <c r="C73" s="7" t="s">
        <v>74</v>
      </c>
      <c r="D73" s="7">
        <v>500</v>
      </c>
      <c r="E73" s="8">
        <v>42928</v>
      </c>
      <c r="F73" s="8">
        <v>42906</v>
      </c>
      <c r="G73" s="9">
        <f t="shared" si="52"/>
        <v>-22</v>
      </c>
      <c r="H73" s="10">
        <f t="shared" si="53"/>
        <v>-11000</v>
      </c>
    </row>
    <row r="74" spans="1:8">
      <c r="A74" s="8">
        <v>42894</v>
      </c>
      <c r="B74" s="14" t="s">
        <v>104</v>
      </c>
      <c r="C74" s="7" t="s">
        <v>74</v>
      </c>
      <c r="D74" s="7">
        <v>500</v>
      </c>
      <c r="E74" s="8">
        <v>42928</v>
      </c>
      <c r="F74" s="8">
        <v>42906</v>
      </c>
      <c r="G74" s="9">
        <f t="shared" si="40"/>
        <v>-22</v>
      </c>
      <c r="H74" s="10">
        <f t="shared" si="41"/>
        <v>-11000</v>
      </c>
    </row>
    <row r="75" spans="1:8">
      <c r="A75" s="8">
        <v>42895</v>
      </c>
      <c r="B75" s="14" t="s">
        <v>97</v>
      </c>
      <c r="C75" s="7" t="s">
        <v>98</v>
      </c>
      <c r="D75" s="7">
        <v>2355</v>
      </c>
      <c r="E75" s="8">
        <v>42925</v>
      </c>
      <c r="F75" s="8">
        <v>42902</v>
      </c>
      <c r="G75" s="9">
        <f t="shared" si="40"/>
        <v>-23</v>
      </c>
      <c r="H75" s="10">
        <f t="shared" si="41"/>
        <v>-54165</v>
      </c>
    </row>
    <row r="76" spans="1:8">
      <c r="A76" s="8">
        <v>42898</v>
      </c>
      <c r="B76" s="14" t="s">
        <v>108</v>
      </c>
      <c r="C76" s="7" t="s">
        <v>29</v>
      </c>
      <c r="D76" s="7">
        <v>2580</v>
      </c>
      <c r="E76" s="8">
        <v>42928</v>
      </c>
      <c r="F76" s="8">
        <v>42905</v>
      </c>
      <c r="G76" s="9">
        <f t="shared" si="40"/>
        <v>-23</v>
      </c>
      <c r="H76" s="10">
        <f t="shared" si="41"/>
        <v>-59340</v>
      </c>
    </row>
    <row r="77" spans="1:8">
      <c r="A77" s="8">
        <v>42899</v>
      </c>
      <c r="B77" s="14" t="s">
        <v>105</v>
      </c>
      <c r="C77" s="7" t="s">
        <v>24</v>
      </c>
      <c r="D77" s="7">
        <v>310</v>
      </c>
      <c r="E77" s="8">
        <v>42947</v>
      </c>
      <c r="F77" s="8">
        <v>42906</v>
      </c>
      <c r="G77" s="9">
        <f t="shared" si="40"/>
        <v>-41</v>
      </c>
      <c r="H77" s="10">
        <f t="shared" si="41"/>
        <v>-12710</v>
      </c>
    </row>
    <row r="78" spans="1:8">
      <c r="A78" s="8">
        <v>42899</v>
      </c>
      <c r="B78" s="14" t="s">
        <v>106</v>
      </c>
      <c r="C78" s="7" t="s">
        <v>24</v>
      </c>
      <c r="D78" s="7">
        <v>600</v>
      </c>
      <c r="E78" s="8">
        <v>42947</v>
      </c>
      <c r="F78" s="8">
        <v>42906</v>
      </c>
      <c r="G78" s="9">
        <f t="shared" ref="G78:G79" si="54">IF(AND(E78&lt;&gt;"",F78&lt;&gt;""),F78-E78,"")</f>
        <v>-41</v>
      </c>
      <c r="H78" s="10">
        <f t="shared" ref="H78:H79" si="55">IF(AND(G78&lt;&gt;"",D78&lt;&gt;""),G78*D78,"")</f>
        <v>-24600</v>
      </c>
    </row>
    <row r="79" spans="1:8">
      <c r="A79" s="8">
        <v>42905</v>
      </c>
      <c r="B79" s="14" t="s">
        <v>112</v>
      </c>
      <c r="C79" s="7" t="s">
        <v>18</v>
      </c>
      <c r="D79" s="7">
        <v>50</v>
      </c>
      <c r="E79" s="8">
        <v>42935</v>
      </c>
      <c r="F79" s="8">
        <v>42907</v>
      </c>
      <c r="G79" s="9">
        <f t="shared" si="54"/>
        <v>-28</v>
      </c>
      <c r="H79" s="10">
        <f t="shared" si="55"/>
        <v>-1400</v>
      </c>
    </row>
    <row r="80" spans="1:8">
      <c r="A80" s="8">
        <v>42905</v>
      </c>
      <c r="B80" s="14" t="s">
        <v>113</v>
      </c>
      <c r="C80" s="7" t="s">
        <v>18</v>
      </c>
      <c r="D80" s="7">
        <v>240</v>
      </c>
      <c r="E80" s="8">
        <v>42935</v>
      </c>
      <c r="F80" s="8">
        <v>42907</v>
      </c>
      <c r="G80" s="9">
        <f t="shared" ref="G80" si="56">IF(AND(E80&lt;&gt;"",F80&lt;&gt;""),F80-E80,"")</f>
        <v>-28</v>
      </c>
      <c r="H80" s="10">
        <f t="shared" ref="H80" si="57">IF(AND(G80&lt;&gt;"",D80&lt;&gt;""),G80*D80,"")</f>
        <v>-6720</v>
      </c>
    </row>
    <row r="81" spans="1:8">
      <c r="A81" s="8">
        <v>42905</v>
      </c>
      <c r="B81" s="14" t="s">
        <v>114</v>
      </c>
      <c r="C81" s="7" t="s">
        <v>18</v>
      </c>
      <c r="D81" s="7">
        <v>195.45</v>
      </c>
      <c r="E81" s="8">
        <v>42935</v>
      </c>
      <c r="F81" s="8">
        <v>42907</v>
      </c>
      <c r="G81" s="9">
        <f t="shared" ref="G81" si="58">IF(AND(E81&lt;&gt;"",F81&lt;&gt;""),F81-E81,"")</f>
        <v>-28</v>
      </c>
      <c r="H81" s="10">
        <f t="shared" ref="H81" si="59">IF(AND(G81&lt;&gt;"",D81&lt;&gt;""),G81*D81,"")</f>
        <v>-5472.5999999999995</v>
      </c>
    </row>
    <row r="82" spans="1:8">
      <c r="A82" s="8">
        <v>42905</v>
      </c>
      <c r="B82" s="14" t="s">
        <v>115</v>
      </c>
      <c r="C82" s="7" t="s">
        <v>18</v>
      </c>
      <c r="D82" s="7">
        <v>300</v>
      </c>
      <c r="E82" s="8">
        <v>42935</v>
      </c>
      <c r="F82" s="8">
        <v>42907</v>
      </c>
      <c r="G82" s="9">
        <f t="shared" ref="G82" si="60">IF(AND(E82&lt;&gt;"",F82&lt;&gt;""),F82-E82,"")</f>
        <v>-28</v>
      </c>
      <c r="H82" s="10">
        <f t="shared" ref="H82" si="61">IF(AND(G82&lt;&gt;"",D82&lt;&gt;""),G82*D82,"")</f>
        <v>-8400</v>
      </c>
    </row>
    <row r="83" spans="1:8">
      <c r="A83" s="8">
        <v>42905</v>
      </c>
      <c r="B83" s="14" t="s">
        <v>116</v>
      </c>
      <c r="C83" s="7" t="s">
        <v>18</v>
      </c>
      <c r="D83" s="7">
        <v>200</v>
      </c>
      <c r="E83" s="8">
        <v>42935</v>
      </c>
      <c r="F83" s="8">
        <v>42907</v>
      </c>
      <c r="G83" s="9">
        <f t="shared" ref="G83" si="62">IF(AND(E83&lt;&gt;"",F83&lt;&gt;""),F83-E83,"")</f>
        <v>-28</v>
      </c>
      <c r="H83" s="10">
        <f t="shared" ref="H83" si="63">IF(AND(G83&lt;&gt;"",D83&lt;&gt;""),G83*D83,"")</f>
        <v>-5600</v>
      </c>
    </row>
    <row r="84" spans="1:8">
      <c r="A84" s="8">
        <v>42905</v>
      </c>
      <c r="B84" s="14" t="s">
        <v>117</v>
      </c>
      <c r="C84" s="7" t="s">
        <v>18</v>
      </c>
      <c r="D84" s="7">
        <v>100</v>
      </c>
      <c r="E84" s="8">
        <v>42935</v>
      </c>
      <c r="F84" s="8">
        <v>42907</v>
      </c>
      <c r="G84" s="9">
        <f t="shared" ref="G84" si="64">IF(AND(E84&lt;&gt;"",F84&lt;&gt;""),F84-E84,"")</f>
        <v>-28</v>
      </c>
      <c r="H84" s="10">
        <f t="shared" ref="H84" si="65">IF(AND(G84&lt;&gt;"",D84&lt;&gt;""),G84*D84,"")</f>
        <v>-2800</v>
      </c>
    </row>
    <row r="85" spans="1:8">
      <c r="A85" s="8">
        <v>42905</v>
      </c>
      <c r="B85" s="14" t="s">
        <v>118</v>
      </c>
      <c r="C85" s="7" t="s">
        <v>18</v>
      </c>
      <c r="D85" s="7">
        <v>140</v>
      </c>
      <c r="E85" s="8">
        <v>42935</v>
      </c>
      <c r="F85" s="8">
        <v>42907</v>
      </c>
      <c r="G85" s="9">
        <f t="shared" ref="G85:G86" si="66">IF(AND(E85&lt;&gt;"",F85&lt;&gt;""),F85-E85,"")</f>
        <v>-28</v>
      </c>
      <c r="H85" s="10">
        <f t="shared" ref="H85:H86" si="67">IF(AND(G85&lt;&gt;"",D85&lt;&gt;""),G85*D85,"")</f>
        <v>-3920</v>
      </c>
    </row>
    <row r="86" spans="1:8">
      <c r="A86" s="8">
        <v>42908</v>
      </c>
      <c r="B86" s="14" t="s">
        <v>119</v>
      </c>
      <c r="C86" s="7" t="s">
        <v>17</v>
      </c>
      <c r="D86" s="7">
        <v>272.73</v>
      </c>
      <c r="E86" s="8">
        <v>42939</v>
      </c>
      <c r="F86" s="8">
        <v>42914</v>
      </c>
      <c r="G86" s="9">
        <f t="shared" si="66"/>
        <v>-25</v>
      </c>
      <c r="H86" s="10">
        <f t="shared" si="67"/>
        <v>-6818.25</v>
      </c>
    </row>
    <row r="87" spans="1:8" s="2" customFormat="1" ht="24" customHeight="1">
      <c r="A87" s="32" t="s">
        <v>0</v>
      </c>
      <c r="B87" s="33"/>
      <c r="C87" s="34"/>
      <c r="D87" s="17">
        <f>SUM(D8:D86)</f>
        <v>64650.039999999994</v>
      </c>
      <c r="E87" s="18"/>
      <c r="F87" s="18"/>
      <c r="G87" s="19"/>
      <c r="H87" s="17">
        <f>SUM(H8:H86)</f>
        <v>-1123263.4900000002</v>
      </c>
    </row>
    <row r="88" spans="1:8">
      <c r="A88" s="5"/>
      <c r="B88" s="5"/>
      <c r="C88" s="5"/>
      <c r="D88" s="5"/>
      <c r="E88" s="5"/>
      <c r="F88" s="5"/>
      <c r="G88" s="5"/>
      <c r="H88" s="5"/>
    </row>
    <row r="89" spans="1:8">
      <c r="A89" s="5"/>
      <c r="B89" s="5"/>
      <c r="C89" s="5"/>
      <c r="D89" s="5"/>
      <c r="E89" s="5"/>
      <c r="F89" s="5"/>
      <c r="G89" s="5"/>
      <c r="H89" s="5"/>
    </row>
    <row r="90" spans="1:8" ht="36" customHeight="1">
      <c r="A90" s="16"/>
      <c r="B90" s="35" t="s">
        <v>3</v>
      </c>
      <c r="C90" s="36"/>
      <c r="D90" s="36"/>
      <c r="E90" s="36"/>
      <c r="F90" s="15">
        <f>IF(AND(H87&lt;&gt;"",D87&lt;&gt;0),H87/D87,"")</f>
        <v>-17.374521191324867</v>
      </c>
      <c r="G90" s="5"/>
      <c r="H90" s="5"/>
    </row>
    <row r="91" spans="1:8">
      <c r="A91" s="5"/>
      <c r="B91" s="5"/>
      <c r="C91" s="5"/>
      <c r="D91" s="5"/>
      <c r="E91" s="5"/>
      <c r="F91" s="5"/>
      <c r="G91" s="5"/>
      <c r="H91" s="5"/>
    </row>
    <row r="92" spans="1:8">
      <c r="A92" s="5"/>
      <c r="B92" s="5"/>
      <c r="C92" s="5"/>
      <c r="D92" s="5"/>
      <c r="E92" s="5"/>
      <c r="F92" s="5"/>
      <c r="G92" s="5"/>
      <c r="H92" s="5"/>
    </row>
    <row r="93" spans="1:8">
      <c r="A93" s="5"/>
      <c r="B93" s="5"/>
      <c r="C93" s="5"/>
      <c r="D93" s="5"/>
      <c r="E93" s="5"/>
      <c r="F93" s="5"/>
      <c r="G93" s="5"/>
      <c r="H93" s="5"/>
    </row>
    <row r="94" spans="1:8">
      <c r="A94" s="5"/>
      <c r="B94" s="5"/>
      <c r="C94" s="5"/>
      <c r="D94" s="5"/>
      <c r="E94" s="5"/>
      <c r="F94" s="5"/>
      <c r="G94" s="5"/>
      <c r="H94" s="5"/>
    </row>
    <row r="95" spans="1:8">
      <c r="A95" s="5"/>
      <c r="B95" s="5"/>
      <c r="C95" s="5"/>
      <c r="D95" s="5"/>
      <c r="E95" s="5"/>
      <c r="F95" s="5"/>
      <c r="G95" s="5"/>
      <c r="H95" s="5"/>
    </row>
    <row r="96" spans="1:8">
      <c r="A96" s="5"/>
      <c r="B96" s="5"/>
      <c r="C96" s="5"/>
      <c r="D96" s="5"/>
      <c r="E96" s="5"/>
      <c r="F96" s="5"/>
      <c r="G96" s="5"/>
      <c r="H96" s="5"/>
    </row>
  </sheetData>
  <mergeCells count="11">
    <mergeCell ref="A87:C87"/>
    <mergeCell ref="B90:E90"/>
    <mergeCell ref="H6:H7"/>
    <mergeCell ref="G6:G7"/>
    <mergeCell ref="B6:B7"/>
    <mergeCell ref="E6:E7"/>
    <mergeCell ref="B1:H1"/>
    <mergeCell ref="B3:H3"/>
    <mergeCell ref="A6:A7"/>
    <mergeCell ref="A5:F5"/>
    <mergeCell ref="C6:C7"/>
  </mergeCells>
  <printOptions horizontalCentered="1"/>
  <pageMargins left="0.19685039370078741" right="0.19685039370078741" top="0.59055118110236227" bottom="0.39370078740157483" header="0.31496062992125984" footer="0.31496062992125984"/>
  <pageSetup paperSize="8" scale="80" orientation="portrait" r:id="rId1"/>
  <ignoredErrors>
    <ignoredError sqref="B15 B11 B24 B21 B41 B33 B46:B47 B76 B44 B70" numberStoredAsText="1"/>
    <ignoredError sqref="B2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Indicatore tempestività pagamen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elementari05</cp:lastModifiedBy>
  <cp:lastPrinted>2017-07-03T16:58:18Z</cp:lastPrinted>
  <dcterms:created xsi:type="dcterms:W3CDTF">2015-03-02T16:51:10Z</dcterms:created>
  <dcterms:modified xsi:type="dcterms:W3CDTF">2017-07-03T17:05:05Z</dcterms:modified>
</cp:coreProperties>
</file>